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5576" windowHeight="12432" activeTab="1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G61"/>
  <c r="H61"/>
  <c r="G60"/>
  <c r="H60"/>
  <c r="G59"/>
  <c r="H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C1"/>
  <c r="B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C1"/>
  <c r="B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C1"/>
  <c r="B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G25"/>
  <c r="G24"/>
  <c r="H24"/>
  <c r="G23"/>
  <c r="G22"/>
  <c r="H22"/>
  <c r="G21"/>
  <c r="G20"/>
  <c r="H20"/>
  <c r="G19"/>
  <c r="G18"/>
  <c r="G17"/>
  <c r="G16"/>
  <c r="H16"/>
  <c r="G15"/>
  <c r="G14"/>
  <c r="G13"/>
  <c r="G12"/>
  <c r="H12"/>
  <c r="G11"/>
  <c r="G10"/>
  <c r="G9"/>
  <c r="G8"/>
  <c r="H8"/>
  <c r="G7"/>
  <c r="G6"/>
  <c r="H6"/>
  <c r="G5"/>
  <c r="H5"/>
  <c r="G4"/>
  <c r="B17" i="1"/>
  <c r="H203" i="2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6"/>
  <c r="H25"/>
  <c r="H23"/>
  <c r="H21"/>
  <c r="H19"/>
  <c r="H18"/>
  <c r="H17"/>
  <c r="H15"/>
  <c r="H14"/>
  <c r="H13"/>
  <c r="H11"/>
  <c r="H10"/>
  <c r="H9"/>
  <c r="H7"/>
  <c r="H4"/>
  <c r="C18" i="1"/>
  <c r="B19"/>
  <c r="B18"/>
  <c r="C1" i="2"/>
  <c r="B16" i="1"/>
  <c r="B1" i="2"/>
  <c r="C16" i="1"/>
  <c r="C19"/>
  <c r="C17"/>
  <c r="H1" i="5"/>
  <c r="G1"/>
  <c r="E19" i="1"/>
  <c r="H1" i="4"/>
  <c r="G1"/>
  <c r="E18" i="1"/>
  <c r="A10"/>
  <c r="H1" i="3"/>
  <c r="G1"/>
  <c r="E17" i="1"/>
  <c r="C10"/>
  <c r="H1" i="2"/>
  <c r="E10" i="1"/>
  <c r="G1" i="2"/>
  <c r="E16" i="1"/>
</calcChain>
</file>

<file path=xl/sharedStrings.xml><?xml version="1.0" encoding="utf-8"?>
<sst xmlns="http://schemas.openxmlformats.org/spreadsheetml/2006/main" count="188" uniqueCount="164">
  <si>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</si>
  <si>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</si>
  <si>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</si>
  <si>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</si>
  <si>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</si>
  <si>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</si>
  <si>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</si>
  <si>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</si>
  <si>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</si>
  <si>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</si>
  <si>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</si>
  <si>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</si>
  <si>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</si>
  <si>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</si>
  <si>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</si>
  <si>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</si>
  <si>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</si>
  <si>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</si>
  <si>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</si>
  <si>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</si>
  <si>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VIA CAIROLI 31 CODICE UNIVOCO CUU UFZ5W7  VIA CAIROLI - LAINATE</t>
  </si>
  <si>
    <t>20020 LAINATE (MI) VIA CAIROLI, 33 C.F. 93527590157 C.M. MIIC8BE00Q</t>
  </si>
  <si>
    <t>8Z00837194 del 06/12/2018</t>
  </si>
  <si>
    <t>8Z00838777 del 06/12/2018</t>
  </si>
  <si>
    <t>8Z00834436 del 06/12/2018</t>
  </si>
  <si>
    <t>8718430692 del 20/12/2018</t>
  </si>
  <si>
    <t>644 del 20/12/2018</t>
  </si>
  <si>
    <t>645 del 20/12/2018</t>
  </si>
  <si>
    <t>PA1364 del 28/12/2018</t>
  </si>
  <si>
    <t>A20020181000050362 del 31/12/2018</t>
  </si>
  <si>
    <t>16 del 14/12/2018</t>
  </si>
  <si>
    <t>1/14 del 15/01/2019</t>
  </si>
  <si>
    <t>PAE0000364 del 14/01/2019</t>
  </si>
  <si>
    <t>PA38 del 30/01/2019</t>
  </si>
  <si>
    <t>PA37 del 30/01/2019</t>
  </si>
  <si>
    <t>3/2 del 31/01/2019</t>
  </si>
  <si>
    <t>3/3 del 31/01/2019</t>
  </si>
  <si>
    <t>5/PA del 30/01/2019</t>
  </si>
  <si>
    <t>13/PA del 04/02/2019</t>
  </si>
  <si>
    <t>8719030535 del 04/02/2019</t>
  </si>
  <si>
    <t>190323/E del 14/02/2019</t>
  </si>
  <si>
    <t>75/E del 19/02/2019</t>
  </si>
  <si>
    <t>2019    11 del 11/02/2019</t>
  </si>
  <si>
    <t>8Z00101980 del 06/02/2019</t>
  </si>
  <si>
    <t>8Z00103345 del 06/02/2019</t>
  </si>
  <si>
    <t>8Z00101408 del 06/02/2019</t>
  </si>
  <si>
    <t>20/PA del 28/02/2019</t>
  </si>
  <si>
    <t>8719063878 del 28/02/2019</t>
  </si>
  <si>
    <t>20194G01275 del 06/03/2019</t>
  </si>
  <si>
    <t>2019.FD134.FTPA del 07/03/2019</t>
  </si>
  <si>
    <t>PAE0007051 del 14/03/2019</t>
  </si>
  <si>
    <t>141/E del 21/03/2019</t>
  </si>
  <si>
    <t>10234 del 29/03/2019</t>
  </si>
  <si>
    <t>8719094655 del 29/03/2019</t>
  </si>
  <si>
    <t>158/E del 01/04/2019</t>
  </si>
  <si>
    <t>FVPA19-0007 del 31/03/2019</t>
  </si>
  <si>
    <t>A20020191000011624 del 31/03/2019</t>
  </si>
  <si>
    <t>0/850 del 30/03/2019</t>
  </si>
  <si>
    <t>47/PA del 29/03/2019</t>
  </si>
  <si>
    <t>0000184\PA del 29/03/2019</t>
  </si>
  <si>
    <t>2019-101/PU del 10/04/2019</t>
  </si>
  <si>
    <t>2019-97/PU del 10/04/2019</t>
  </si>
  <si>
    <t>8Z00245287 del 05/04/2019</t>
  </si>
  <si>
    <t>8Z00243116 del 05/04/2019</t>
  </si>
  <si>
    <t>8Z00242439 del 05/04/2019</t>
  </si>
  <si>
    <t>3485/P del 15/04/2019</t>
  </si>
  <si>
    <t>8719124950 del 19/04/2019</t>
  </si>
  <si>
    <t>2 del 24/04/2019</t>
  </si>
  <si>
    <t>2019.FD244.FTPA del 23/04/2019</t>
  </si>
  <si>
    <t>2019    76 del 30/04/2019</t>
  </si>
  <si>
    <t>55/PA del 30/04/2019</t>
  </si>
  <si>
    <t>20195100460 del 07/05/2019</t>
  </si>
  <si>
    <t>17PA del 30/04/2019</t>
  </si>
  <si>
    <t>PAE0014152 del 14/05/2019</t>
  </si>
  <si>
    <t>00189/terpa/2019 del 15/05/2019</t>
  </si>
  <si>
    <t>00190/terpa/2019 del 15/05/2019</t>
  </si>
  <si>
    <t>0209/EL del 30/04/2019</t>
  </si>
  <si>
    <t>3901 del 27/05/2019</t>
  </si>
  <si>
    <t>70/PA del 29/05/2019</t>
  </si>
  <si>
    <t>8719173378 del 30/05/2019</t>
  </si>
  <si>
    <t>2019    97 del 31/05/2019</t>
  </si>
  <si>
    <t>2019   108 del 31/05/2019</t>
  </si>
  <si>
    <t>89/PA del 07/06/2019</t>
  </si>
  <si>
    <t>V3-13086 del 06/06/2019</t>
  </si>
  <si>
    <t>20194E18281 del 10/06/2019</t>
  </si>
  <si>
    <t>E32019 del 13/06/2019</t>
  </si>
  <si>
    <t>E42019 del 13/06/2019</t>
  </si>
  <si>
    <t>37 del 13/06/2019</t>
  </si>
  <si>
    <t>000003-2019-RIST01 del 10/06/2019</t>
  </si>
  <si>
    <t>FPA 1/19 del 15/06/2019</t>
  </si>
  <si>
    <t>8Z00381126 del 06/06/2019</t>
  </si>
  <si>
    <t>8Z00381428 del 06/06/2019</t>
  </si>
  <si>
    <t>8Z00381332 del 06/06/2019</t>
  </si>
  <si>
    <t>219 del 21/06/2019</t>
  </si>
  <si>
    <t>20194G02841 del 20/06/2019</t>
  </si>
  <si>
    <t>V3-13985 del 18/06/2019</t>
  </si>
  <si>
    <t>8719206446 del 26/06/2019</t>
  </si>
  <si>
    <t>289/E del 27/06/2019</t>
  </si>
  <si>
    <t>A20020191000025157 del 30/06/2019</t>
  </si>
  <si>
    <t>3/14 del 29/06/2019</t>
  </si>
  <si>
    <t>3/13 del 29/06/2019</t>
  </si>
  <si>
    <t>000367-0CPA del 04/07/2019</t>
  </si>
  <si>
    <t>1/616 del 05/07/2019</t>
  </si>
  <si>
    <t>8 del 05/07/2019</t>
  </si>
  <si>
    <t>9 del 05/07/2019</t>
  </si>
  <si>
    <t>PAE0021185 del 14/07/2019</t>
  </si>
  <si>
    <t>100698 del 25/07/2019</t>
  </si>
  <si>
    <t>100697 del 25/07/2019</t>
  </si>
  <si>
    <t>83/PA del 19/08/2019</t>
  </si>
  <si>
    <t>100744 del 31/07/2019</t>
  </si>
  <si>
    <t>8719241857 del 29/07/2019</t>
  </si>
  <si>
    <t>8Z00534725 del 06/08/2019</t>
  </si>
  <si>
    <t>8Z00528294 del 06/08/2019</t>
  </si>
  <si>
    <t>8Z00530269 del 06/08/2019</t>
  </si>
  <si>
    <t>2019   160 del 28/08/2019</t>
  </si>
  <si>
    <t>2019-IL5-0000138 del 18/09/2019</t>
  </si>
  <si>
    <t>PAE0028336 del 14/09/2019</t>
  </si>
  <si>
    <t>V3-19415 del 24/09/2019</t>
  </si>
  <si>
    <t>V3-19416 del 24/09/2019</t>
  </si>
  <si>
    <t>94/PA del 30/09/2019</t>
  </si>
  <si>
    <t>A20020191000037317 del 30/09/2019</t>
  </si>
  <si>
    <t>000158/PA del 30/09/2019</t>
  </si>
  <si>
    <t>3/17 del 30/09/2019</t>
  </si>
  <si>
    <t>2019-463/PU del 07/10/2019</t>
  </si>
  <si>
    <t>2019-466/PU del 08/10/2019</t>
  </si>
  <si>
    <t>2019-380/PU del 14/09/2019</t>
  </si>
  <si>
    <t>2019-432/PU del 27/09/2019</t>
  </si>
  <si>
    <t>2019-431/PU del 27/09/2019</t>
  </si>
  <si>
    <t>424/E del 10/10/2019</t>
  </si>
  <si>
    <t>8Z00656306 del 07/10/2019</t>
  </si>
  <si>
    <t>8Z00653922 del 07/10/2019</t>
  </si>
  <si>
    <t>8Z00650418 del 07/10/2019</t>
  </si>
  <si>
    <t>2019-497/PU del 22/10/2019</t>
  </si>
  <si>
    <t>2019-500/PU del 22/10/2019</t>
  </si>
  <si>
    <t>2019-511/PU del 24/10/2019</t>
  </si>
  <si>
    <t>99/PA del 29/10/2019</t>
  </si>
  <si>
    <t>98/PA del 29/10/2019</t>
  </si>
  <si>
    <t>8719325113 del 29/10/2019</t>
  </si>
  <si>
    <t>2019.FD597.FTPA del 30/10/2019</t>
  </si>
  <si>
    <t>3/20 del 31/10/2019</t>
  </si>
  <si>
    <t>2019   211 del 31/10/2019</t>
  </si>
  <si>
    <t>6PA del 06/11/2019</t>
  </si>
  <si>
    <t>7PA del 06/11/2019</t>
  </si>
  <si>
    <t>457/E del 06/11/2019</t>
  </si>
  <si>
    <t>458/E del 06/11/2019</t>
  </si>
  <si>
    <t>459/E del 06/11/2019</t>
  </si>
  <si>
    <t>460/E del 06/11/2019</t>
  </si>
  <si>
    <t>10763 del 07/11/2019</t>
  </si>
  <si>
    <t>116/PA del 08/11/2019</t>
  </si>
  <si>
    <t>117/PA del 08/11/2019</t>
  </si>
  <si>
    <t>118/PA del 08/11/2019</t>
  </si>
  <si>
    <t>119/PA del 08/11/2019</t>
  </si>
  <si>
    <t>PAE0036055 del 14/11/2019</t>
  </si>
  <si>
    <t>2019   217 del 18/11/2019</t>
  </si>
  <si>
    <t>2019   218 del 18/11/2019</t>
  </si>
  <si>
    <t>2019   219 del 18/11/2019</t>
  </si>
  <si>
    <t>8719345187 del 29/11/2019</t>
  </si>
  <si>
    <t>126/PA del 29/11/2019</t>
  </si>
  <si>
    <t>3/28 del 30/11/2019</t>
  </si>
  <si>
    <t>2019.FD682.FTPA del 04/12/2019</t>
  </si>
  <si>
    <t>2019.FD683.FTPA del 04/12/2019</t>
  </si>
  <si>
    <t>V3-26990 del 05/12/2019</t>
  </si>
  <si>
    <t>206/FE del 30/11/2019</t>
  </si>
  <si>
    <t>590/2019/PA del 30/11/2019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</si>
</sst>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106680</xdr:rowOff>
    </xdr:from>
    <xdr:to>
      <xdr:col>0</xdr:col>
      <xdr:colOff>929640</xdr:colOff>
      <xdr:row>4</xdr:row>
      <xdr:rowOff>106680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106680"/>
          <a:ext cx="76200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opLeftCell="A7" workbookViewId="0">
      <selection activeCell="B1" sqref="B1"/>
    </sheetView>
  </sheetViews>
  <sheetFormatPr defaultColWidth="9.109375" defaultRowHeight="14.4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2">
      <c r="A1" s="3"/>
    </row>
    <row r="2" spans="1:12" ht="15.9" customHeight="1">
      <c r="B2" s="5" t="s">
        <v>20</v>
      </c>
    </row>
    <row r="3" spans="1:12" ht="12.75" customHeight="1">
      <c r="B3" s="2" t="s">
        <v>21</v>
      </c>
    </row>
    <row r="4" spans="1:12" ht="15" thickBot="1"/>
    <row r="5" spans="1:12" ht="18" customHeight="1" thickBot="1">
      <c r="B5" s="13" t="s">
        <v>19</v>
      </c>
      <c r="F5" s="26">
        <v>2019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142</v>
      </c>
      <c r="B10" s="37"/>
      <c r="C10" s="50">
        <f>SUM(C16:D19)</f>
        <v>132295.52000000002</v>
      </c>
      <c r="D10" s="37"/>
      <c r="E10" s="38">
        <f>('Trimestre 1'!H1+'Trimestre 2'!H1+'Trimestre 3'!H1+'Trimestre 4'!H1)/C10</f>
        <v>-12.606103819690945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24</v>
      </c>
      <c r="C16" s="51">
        <f>'Trimestre 1'!B1</f>
        <v>18117.11</v>
      </c>
      <c r="D16" s="52"/>
      <c r="E16" s="51">
        <f>'Trimestre 1'!G1</f>
        <v>5.3493564922882282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>
        <f>'Trimestre 2'!C1</f>
        <v>47</v>
      </c>
      <c r="C17" s="51">
        <f>'Trimestre 2'!B1</f>
        <v>58395.55</v>
      </c>
      <c r="D17" s="52"/>
      <c r="E17" s="51">
        <f>'Trimestre 2'!G1</f>
        <v>-9.9769542370951214</v>
      </c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12</v>
      </c>
      <c r="C18" s="51">
        <f>'Trimestre 3'!B1</f>
        <v>17608.07</v>
      </c>
      <c r="D18" s="52"/>
      <c r="E18" s="51">
        <f>'Trimestre 3'!G1</f>
        <v>-26.301578764736853</v>
      </c>
      <c r="F18" s="53"/>
    </row>
    <row r="19" spans="1:12" ht="21.75" customHeight="1" thickBot="1">
      <c r="A19" s="24" t="s">
        <v>18</v>
      </c>
      <c r="B19" s="25">
        <f>'Trimestre 4'!C1</f>
        <v>59</v>
      </c>
      <c r="C19" s="47">
        <f>'Trimestre 4'!B1</f>
        <v>38174.79</v>
      </c>
      <c r="D19" s="49"/>
      <c r="E19" s="47">
        <f>'Trimestre 4'!G1</f>
        <v>-18.832223307580737</v>
      </c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tabSelected="1"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18117.11</v>
      </c>
      <c r="C1">
        <f>COUNTA(A4:A203)</f>
        <v>24</v>
      </c>
      <c r="G1" s="20">
        <f>IF(B1&lt;&gt;0,H1/B1,0)</f>
        <v>5.3493564922882282</v>
      </c>
      <c r="H1" s="19">
        <f>SUM(H4:H195)</f>
        <v>96914.87999999999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143.5</v>
      </c>
      <c r="C4" s="17">
        <v>43499</v>
      </c>
      <c r="D4" s="17">
        <v>43524</v>
      </c>
      <c r="E4" s="17"/>
      <c r="F4" s="17"/>
      <c r="G4" s="1">
        <f>D4-C4-(F4-E4)</f>
        <v>25</v>
      </c>
      <c r="H4" s="16">
        <f>B4*G4</f>
        <v>3587.5</v>
      </c>
    </row>
    <row r="5" spans="1:8">
      <c r="A5" s="28" t="s">
        <v>23</v>
      </c>
      <c r="B5" s="16">
        <v>116.18</v>
      </c>
      <c r="C5" s="17">
        <v>43499</v>
      </c>
      <c r="D5" s="17">
        <v>43524</v>
      </c>
      <c r="E5" s="17"/>
      <c r="F5" s="17"/>
      <c r="G5" s="1">
        <f t="shared" ref="G5:G68" si="0">D5-C5-(F5-E5)</f>
        <v>25</v>
      </c>
      <c r="H5" s="16">
        <f t="shared" ref="H5:H68" si="1">B5*G5</f>
        <v>2904.5</v>
      </c>
    </row>
    <row r="6" spans="1:8">
      <c r="A6" s="28" t="s">
        <v>24</v>
      </c>
      <c r="B6" s="16">
        <v>143.5</v>
      </c>
      <c r="C6" s="17">
        <v>43499</v>
      </c>
      <c r="D6" s="17">
        <v>43524</v>
      </c>
      <c r="E6" s="17"/>
      <c r="F6" s="17"/>
      <c r="G6" s="1">
        <f t="shared" si="0"/>
        <v>25</v>
      </c>
      <c r="H6" s="16">
        <f t="shared" si="1"/>
        <v>3587.5</v>
      </c>
    </row>
    <row r="7" spans="1:8">
      <c r="A7" s="28" t="s">
        <v>25</v>
      </c>
      <c r="B7" s="16">
        <v>55.26</v>
      </c>
      <c r="C7" s="17">
        <v>43499</v>
      </c>
      <c r="D7" s="17">
        <v>43524</v>
      </c>
      <c r="E7" s="17"/>
      <c r="F7" s="17"/>
      <c r="G7" s="1">
        <f t="shared" si="0"/>
        <v>25</v>
      </c>
      <c r="H7" s="16">
        <f t="shared" si="1"/>
        <v>1381.5</v>
      </c>
    </row>
    <row r="8" spans="1:8">
      <c r="A8" s="28" t="s">
        <v>26</v>
      </c>
      <c r="B8" s="16">
        <v>3203.73</v>
      </c>
      <c r="C8" s="17">
        <v>43499</v>
      </c>
      <c r="D8" s="17">
        <v>43524</v>
      </c>
      <c r="E8" s="17"/>
      <c r="F8" s="17"/>
      <c r="G8" s="1">
        <f t="shared" si="0"/>
        <v>25</v>
      </c>
      <c r="H8" s="16">
        <f t="shared" si="1"/>
        <v>80093.25</v>
      </c>
    </row>
    <row r="9" spans="1:8">
      <c r="A9" s="28" t="s">
        <v>27</v>
      </c>
      <c r="B9" s="16">
        <v>348.3</v>
      </c>
      <c r="C9" s="17">
        <v>43499</v>
      </c>
      <c r="D9" s="17">
        <v>43524</v>
      </c>
      <c r="E9" s="17"/>
      <c r="F9" s="17"/>
      <c r="G9" s="1">
        <f t="shared" si="0"/>
        <v>25</v>
      </c>
      <c r="H9" s="16">
        <f t="shared" si="1"/>
        <v>8707.5</v>
      </c>
    </row>
    <row r="10" spans="1:8">
      <c r="A10" s="28" t="s">
        <v>28</v>
      </c>
      <c r="B10" s="16">
        <v>269.56</v>
      </c>
      <c r="C10" s="17">
        <v>43504</v>
      </c>
      <c r="D10" s="17">
        <v>43524</v>
      </c>
      <c r="E10" s="17"/>
      <c r="F10" s="17"/>
      <c r="G10" s="1">
        <f t="shared" si="0"/>
        <v>20</v>
      </c>
      <c r="H10" s="16">
        <f t="shared" si="1"/>
        <v>5391.2</v>
      </c>
    </row>
    <row r="11" spans="1:8">
      <c r="A11" s="28" t="s">
        <v>29</v>
      </c>
      <c r="B11" s="16">
        <v>907.44</v>
      </c>
      <c r="C11" s="17">
        <v>43504</v>
      </c>
      <c r="D11" s="17">
        <v>43524</v>
      </c>
      <c r="E11" s="17"/>
      <c r="F11" s="17"/>
      <c r="G11" s="1">
        <f t="shared" si="0"/>
        <v>20</v>
      </c>
      <c r="H11" s="16">
        <f t="shared" si="1"/>
        <v>18148.800000000003</v>
      </c>
    </row>
    <row r="12" spans="1:8">
      <c r="A12" s="28" t="s">
        <v>30</v>
      </c>
      <c r="B12" s="16">
        <v>4275</v>
      </c>
      <c r="C12" s="17">
        <v>43516</v>
      </c>
      <c r="D12" s="17">
        <v>43524</v>
      </c>
      <c r="E12" s="17"/>
      <c r="F12" s="17"/>
      <c r="G12" s="1">
        <f t="shared" si="0"/>
        <v>8</v>
      </c>
      <c r="H12" s="16">
        <f t="shared" si="1"/>
        <v>34200</v>
      </c>
    </row>
    <row r="13" spans="1:8">
      <c r="A13" s="28" t="s">
        <v>31</v>
      </c>
      <c r="B13" s="16">
        <v>2475</v>
      </c>
      <c r="C13" s="17">
        <v>43512</v>
      </c>
      <c r="D13" s="17">
        <v>43524</v>
      </c>
      <c r="E13" s="17"/>
      <c r="F13" s="17"/>
      <c r="G13" s="1">
        <f t="shared" si="0"/>
        <v>12</v>
      </c>
      <c r="H13" s="16">
        <f t="shared" si="1"/>
        <v>29700</v>
      </c>
    </row>
    <row r="14" spans="1:8">
      <c r="A14" s="28" t="s">
        <v>32</v>
      </c>
      <c r="B14" s="16">
        <v>390.18</v>
      </c>
      <c r="C14" s="17">
        <v>43520</v>
      </c>
      <c r="D14" s="17">
        <v>43524</v>
      </c>
      <c r="E14" s="17"/>
      <c r="F14" s="17"/>
      <c r="G14" s="1">
        <f t="shared" si="0"/>
        <v>4</v>
      </c>
      <c r="H14" s="16">
        <f t="shared" si="1"/>
        <v>1560.72</v>
      </c>
    </row>
    <row r="15" spans="1:8">
      <c r="A15" s="28" t="s">
        <v>33</v>
      </c>
      <c r="B15" s="16">
        <v>562.5</v>
      </c>
      <c r="C15" s="17">
        <v>43530</v>
      </c>
      <c r="D15" s="17">
        <v>43524</v>
      </c>
      <c r="E15" s="17"/>
      <c r="F15" s="17"/>
      <c r="G15" s="1">
        <f t="shared" si="0"/>
        <v>-6</v>
      </c>
      <c r="H15" s="16">
        <f t="shared" si="1"/>
        <v>-3375</v>
      </c>
    </row>
    <row r="16" spans="1:8">
      <c r="A16" s="28" t="s">
        <v>34</v>
      </c>
      <c r="B16" s="16">
        <v>180</v>
      </c>
      <c r="C16" s="17">
        <v>43527</v>
      </c>
      <c r="D16" s="17">
        <v>43524</v>
      </c>
      <c r="E16" s="17"/>
      <c r="F16" s="17"/>
      <c r="G16" s="1">
        <f t="shared" si="0"/>
        <v>-3</v>
      </c>
      <c r="H16" s="16">
        <f t="shared" si="1"/>
        <v>-540</v>
      </c>
    </row>
    <row r="17" spans="1:8">
      <c r="A17" s="28" t="s">
        <v>35</v>
      </c>
      <c r="B17" s="16">
        <v>286.88</v>
      </c>
      <c r="C17" s="17">
        <v>43538</v>
      </c>
      <c r="D17" s="17">
        <v>43524</v>
      </c>
      <c r="E17" s="17"/>
      <c r="F17" s="17"/>
      <c r="G17" s="1">
        <f t="shared" si="0"/>
        <v>-14</v>
      </c>
      <c r="H17" s="16">
        <f t="shared" si="1"/>
        <v>-4016.3199999999997</v>
      </c>
    </row>
    <row r="18" spans="1:8">
      <c r="A18" s="28" t="s">
        <v>36</v>
      </c>
      <c r="B18" s="16">
        <v>197</v>
      </c>
      <c r="C18" s="17">
        <v>43538</v>
      </c>
      <c r="D18" s="17">
        <v>43524</v>
      </c>
      <c r="E18" s="17"/>
      <c r="F18" s="17"/>
      <c r="G18" s="1">
        <f t="shared" si="0"/>
        <v>-14</v>
      </c>
      <c r="H18" s="16">
        <f t="shared" si="1"/>
        <v>-2758</v>
      </c>
    </row>
    <row r="19" spans="1:8">
      <c r="A19" s="28" t="s">
        <v>37</v>
      </c>
      <c r="B19" s="16">
        <v>460</v>
      </c>
      <c r="C19" s="17">
        <v>43538</v>
      </c>
      <c r="D19" s="17">
        <v>43524</v>
      </c>
      <c r="E19" s="17"/>
      <c r="F19" s="17"/>
      <c r="G19" s="1">
        <f t="shared" si="0"/>
        <v>-14</v>
      </c>
      <c r="H19" s="16">
        <f t="shared" si="1"/>
        <v>-6440</v>
      </c>
    </row>
    <row r="20" spans="1:8">
      <c r="A20" s="28" t="s">
        <v>38</v>
      </c>
      <c r="B20" s="16">
        <v>400</v>
      </c>
      <c r="C20" s="17">
        <v>43538</v>
      </c>
      <c r="D20" s="17">
        <v>43524</v>
      </c>
      <c r="E20" s="17"/>
      <c r="F20" s="17"/>
      <c r="G20" s="1">
        <f t="shared" si="0"/>
        <v>-14</v>
      </c>
      <c r="H20" s="16">
        <f t="shared" si="1"/>
        <v>-5600</v>
      </c>
    </row>
    <row r="21" spans="1:8">
      <c r="A21" s="28" t="s">
        <v>39</v>
      </c>
      <c r="B21" s="16">
        <v>258.64999999999998</v>
      </c>
      <c r="C21" s="17">
        <v>43538</v>
      </c>
      <c r="D21" s="17">
        <v>43524</v>
      </c>
      <c r="E21" s="17"/>
      <c r="F21" s="17"/>
      <c r="G21" s="1">
        <f t="shared" si="0"/>
        <v>-14</v>
      </c>
      <c r="H21" s="16">
        <f t="shared" si="1"/>
        <v>-3621.0999999999995</v>
      </c>
    </row>
    <row r="22" spans="1:8">
      <c r="A22" s="28" t="s">
        <v>40</v>
      </c>
      <c r="B22" s="16">
        <v>2146</v>
      </c>
      <c r="C22" s="17">
        <v>43541</v>
      </c>
      <c r="D22" s="17">
        <v>43524</v>
      </c>
      <c r="E22" s="17"/>
      <c r="F22" s="17"/>
      <c r="G22" s="1">
        <f t="shared" si="0"/>
        <v>-17</v>
      </c>
      <c r="H22" s="16">
        <f t="shared" si="1"/>
        <v>-36482</v>
      </c>
    </row>
    <row r="23" spans="1:8">
      <c r="A23" s="28" t="s">
        <v>41</v>
      </c>
      <c r="B23" s="16">
        <v>348.72</v>
      </c>
      <c r="C23" s="17">
        <v>43546</v>
      </c>
      <c r="D23" s="17">
        <v>43524</v>
      </c>
      <c r="E23" s="17"/>
      <c r="F23" s="17"/>
      <c r="G23" s="1">
        <f t="shared" si="0"/>
        <v>-22</v>
      </c>
      <c r="H23" s="16">
        <f t="shared" si="1"/>
        <v>-7671.84</v>
      </c>
    </row>
    <row r="24" spans="1:8">
      <c r="A24" s="28" t="s">
        <v>42</v>
      </c>
      <c r="B24" s="16">
        <v>545</v>
      </c>
      <c r="C24" s="17">
        <v>43547</v>
      </c>
      <c r="D24" s="17">
        <v>43524</v>
      </c>
      <c r="E24" s="17"/>
      <c r="F24" s="17"/>
      <c r="G24" s="1">
        <f t="shared" si="0"/>
        <v>-23</v>
      </c>
      <c r="H24" s="16">
        <f t="shared" si="1"/>
        <v>-12535</v>
      </c>
    </row>
    <row r="25" spans="1:8">
      <c r="A25" s="28" t="s">
        <v>43</v>
      </c>
      <c r="B25" s="16">
        <v>117.71</v>
      </c>
      <c r="C25" s="17">
        <v>43547</v>
      </c>
      <c r="D25" s="17">
        <v>43524</v>
      </c>
      <c r="E25" s="17"/>
      <c r="F25" s="17"/>
      <c r="G25" s="1">
        <f t="shared" si="0"/>
        <v>-23</v>
      </c>
      <c r="H25" s="16">
        <f t="shared" si="1"/>
        <v>-2707.33</v>
      </c>
    </row>
    <row r="26" spans="1:8">
      <c r="A26" s="28" t="s">
        <v>44</v>
      </c>
      <c r="B26" s="16">
        <v>143.5</v>
      </c>
      <c r="C26" s="17">
        <v>43547</v>
      </c>
      <c r="D26" s="17">
        <v>43524</v>
      </c>
      <c r="E26" s="17"/>
      <c r="F26" s="17"/>
      <c r="G26" s="1">
        <f t="shared" si="0"/>
        <v>-23</v>
      </c>
      <c r="H26" s="16">
        <f t="shared" si="1"/>
        <v>-3300.5</v>
      </c>
    </row>
    <row r="27" spans="1:8">
      <c r="A27" s="28" t="s">
        <v>45</v>
      </c>
      <c r="B27" s="16">
        <v>143.5</v>
      </c>
      <c r="C27" s="17">
        <v>43547</v>
      </c>
      <c r="D27" s="17">
        <v>43524</v>
      </c>
      <c r="E27" s="17"/>
      <c r="F27" s="17"/>
      <c r="G27" s="1">
        <f t="shared" si="0"/>
        <v>-23</v>
      </c>
      <c r="H27" s="16">
        <f t="shared" si="1"/>
        <v>-3300.5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58395.55</v>
      </c>
      <c r="C1">
        <f>COUNTA(A4:A203)</f>
        <v>47</v>
      </c>
      <c r="G1" s="20">
        <f>IF(B1&lt;&gt;0,H1/B1,0)</f>
        <v>-9.9769542370951214</v>
      </c>
      <c r="H1" s="19">
        <f>SUM(H4:H195)</f>
        <v>-582609.7300000001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46</v>
      </c>
      <c r="B4" s="16">
        <v>1100</v>
      </c>
      <c r="C4" s="17">
        <v>43558</v>
      </c>
      <c r="D4" s="17">
        <v>43559</v>
      </c>
      <c r="E4" s="17"/>
      <c r="F4" s="17"/>
      <c r="G4" s="1">
        <f>D4-C4-(F4-E4)</f>
        <v>1</v>
      </c>
      <c r="H4" s="16">
        <f>B4*G4</f>
        <v>1100</v>
      </c>
    </row>
    <row r="5" spans="1:8">
      <c r="A5" s="28" t="s">
        <v>47</v>
      </c>
      <c r="B5" s="16">
        <v>27.95</v>
      </c>
      <c r="C5" s="17">
        <v>43558</v>
      </c>
      <c r="D5" s="17">
        <v>43559</v>
      </c>
      <c r="E5" s="17"/>
      <c r="F5" s="17"/>
      <c r="G5" s="1">
        <f t="shared" ref="G5:G68" si="0">D5-C5-(F5-E5)</f>
        <v>1</v>
      </c>
      <c r="H5" s="16">
        <f t="shared" ref="H5:H68" si="1">B5*G5</f>
        <v>27.95</v>
      </c>
    </row>
    <row r="6" spans="1:8">
      <c r="A6" s="28" t="s">
        <v>48</v>
      </c>
      <c r="B6" s="16">
        <v>160</v>
      </c>
      <c r="C6" s="17">
        <v>43566</v>
      </c>
      <c r="D6" s="17">
        <v>43559</v>
      </c>
      <c r="E6" s="17"/>
      <c r="F6" s="17"/>
      <c r="G6" s="1">
        <f t="shared" si="0"/>
        <v>-7</v>
      </c>
      <c r="H6" s="16">
        <f t="shared" si="1"/>
        <v>-1120</v>
      </c>
    </row>
    <row r="7" spans="1:8">
      <c r="A7" s="28" t="s">
        <v>49</v>
      </c>
      <c r="B7" s="16">
        <v>739.19</v>
      </c>
      <c r="C7" s="17">
        <v>43569</v>
      </c>
      <c r="D7" s="17">
        <v>43559</v>
      </c>
      <c r="E7" s="17"/>
      <c r="F7" s="17"/>
      <c r="G7" s="1">
        <f t="shared" si="0"/>
        <v>-10</v>
      </c>
      <c r="H7" s="16">
        <f t="shared" si="1"/>
        <v>-7391.9000000000005</v>
      </c>
    </row>
    <row r="8" spans="1:8">
      <c r="A8" s="28" t="s">
        <v>50</v>
      </c>
      <c r="B8" s="16">
        <v>390.18</v>
      </c>
      <c r="C8" s="17">
        <v>43575</v>
      </c>
      <c r="D8" s="17">
        <v>43559</v>
      </c>
      <c r="E8" s="17"/>
      <c r="F8" s="17"/>
      <c r="G8" s="1">
        <f t="shared" si="0"/>
        <v>-16</v>
      </c>
      <c r="H8" s="16">
        <f t="shared" si="1"/>
        <v>-6242.88</v>
      </c>
    </row>
    <row r="9" spans="1:8">
      <c r="A9" s="28" t="s">
        <v>51</v>
      </c>
      <c r="B9" s="16">
        <v>378</v>
      </c>
      <c r="C9" s="17">
        <v>43576</v>
      </c>
      <c r="D9" s="17">
        <v>43559</v>
      </c>
      <c r="E9" s="17"/>
      <c r="F9" s="17"/>
      <c r="G9" s="1">
        <f t="shared" si="0"/>
        <v>-17</v>
      </c>
      <c r="H9" s="16">
        <f t="shared" si="1"/>
        <v>-6426</v>
      </c>
    </row>
    <row r="10" spans="1:8">
      <c r="A10" s="28" t="s">
        <v>52</v>
      </c>
      <c r="B10" s="16">
        <v>277</v>
      </c>
      <c r="C10" s="17">
        <v>43586</v>
      </c>
      <c r="D10" s="17">
        <v>43559</v>
      </c>
      <c r="E10" s="17"/>
      <c r="F10" s="17"/>
      <c r="G10" s="1">
        <f t="shared" si="0"/>
        <v>-27</v>
      </c>
      <c r="H10" s="16">
        <f t="shared" si="1"/>
        <v>-7479</v>
      </c>
    </row>
    <row r="11" spans="1:8">
      <c r="A11" s="28" t="s">
        <v>53</v>
      </c>
      <c r="B11" s="16">
        <v>98.09</v>
      </c>
      <c r="C11" s="17">
        <v>43586</v>
      </c>
      <c r="D11" s="17">
        <v>43559</v>
      </c>
      <c r="E11" s="17"/>
      <c r="F11" s="17"/>
      <c r="G11" s="1">
        <f t="shared" si="0"/>
        <v>-27</v>
      </c>
      <c r="H11" s="16">
        <f t="shared" si="1"/>
        <v>-2648.4300000000003</v>
      </c>
    </row>
    <row r="12" spans="1:8">
      <c r="A12" s="28" t="s">
        <v>54</v>
      </c>
      <c r="B12" s="16">
        <v>40</v>
      </c>
      <c r="C12" s="17">
        <v>43588</v>
      </c>
      <c r="D12" s="17">
        <v>43559</v>
      </c>
      <c r="E12" s="17"/>
      <c r="F12" s="17"/>
      <c r="G12" s="1">
        <f t="shared" si="0"/>
        <v>-29</v>
      </c>
      <c r="H12" s="16">
        <f t="shared" si="1"/>
        <v>-1160</v>
      </c>
    </row>
    <row r="13" spans="1:8">
      <c r="A13" s="28" t="s">
        <v>55</v>
      </c>
      <c r="B13" s="16">
        <v>132.4</v>
      </c>
      <c r="C13" s="17">
        <v>43588</v>
      </c>
      <c r="D13" s="17">
        <v>43559</v>
      </c>
      <c r="E13" s="17"/>
      <c r="F13" s="17"/>
      <c r="G13" s="1">
        <f t="shared" si="0"/>
        <v>-29</v>
      </c>
      <c r="H13" s="16">
        <f t="shared" si="1"/>
        <v>-3839.6000000000004</v>
      </c>
    </row>
    <row r="14" spans="1:8">
      <c r="A14" s="28" t="s">
        <v>56</v>
      </c>
      <c r="B14" s="16">
        <v>907.44</v>
      </c>
      <c r="C14" s="17">
        <v>43588</v>
      </c>
      <c r="D14" s="17">
        <v>43559</v>
      </c>
      <c r="E14" s="17"/>
      <c r="F14" s="17"/>
      <c r="G14" s="1">
        <f t="shared" si="0"/>
        <v>-29</v>
      </c>
      <c r="H14" s="16">
        <f t="shared" si="1"/>
        <v>-26315.760000000002</v>
      </c>
    </row>
    <row r="15" spans="1:8">
      <c r="A15" s="28" t="s">
        <v>57</v>
      </c>
      <c r="B15" s="16">
        <v>59.42</v>
      </c>
      <c r="C15" s="17">
        <v>43588</v>
      </c>
      <c r="D15" s="17">
        <v>43559</v>
      </c>
      <c r="E15" s="17"/>
      <c r="F15" s="17"/>
      <c r="G15" s="1">
        <f t="shared" si="0"/>
        <v>-29</v>
      </c>
      <c r="H15" s="16">
        <f t="shared" si="1"/>
        <v>-1723.18</v>
      </c>
    </row>
    <row r="16" spans="1:8">
      <c r="A16" s="28" t="s">
        <v>58</v>
      </c>
      <c r="B16" s="16">
        <v>1845</v>
      </c>
      <c r="C16" s="17">
        <v>43590</v>
      </c>
      <c r="D16" s="17">
        <v>43607</v>
      </c>
      <c r="E16" s="17"/>
      <c r="F16" s="17"/>
      <c r="G16" s="1">
        <f t="shared" si="0"/>
        <v>17</v>
      </c>
      <c r="H16" s="16">
        <f t="shared" si="1"/>
        <v>31365</v>
      </c>
    </row>
    <row r="17" spans="1:8">
      <c r="A17" s="28" t="s">
        <v>59</v>
      </c>
      <c r="B17" s="16">
        <v>495</v>
      </c>
      <c r="C17" s="17">
        <v>43594</v>
      </c>
      <c r="D17" s="17">
        <v>43607</v>
      </c>
      <c r="E17" s="17"/>
      <c r="F17" s="17"/>
      <c r="G17" s="1">
        <f t="shared" si="0"/>
        <v>13</v>
      </c>
      <c r="H17" s="16">
        <f t="shared" si="1"/>
        <v>6435</v>
      </c>
    </row>
    <row r="18" spans="1:8">
      <c r="A18" s="28" t="s">
        <v>60</v>
      </c>
      <c r="B18" s="16">
        <v>263.3</v>
      </c>
      <c r="C18" s="17">
        <v>43600</v>
      </c>
      <c r="D18" s="17">
        <v>43607</v>
      </c>
      <c r="E18" s="17"/>
      <c r="F18" s="17"/>
      <c r="G18" s="1">
        <f t="shared" si="0"/>
        <v>7</v>
      </c>
      <c r="H18" s="16">
        <f t="shared" si="1"/>
        <v>1843.1000000000001</v>
      </c>
    </row>
    <row r="19" spans="1:8">
      <c r="A19" s="28" t="s">
        <v>61</v>
      </c>
      <c r="B19" s="16">
        <v>242.36</v>
      </c>
      <c r="C19" s="17">
        <v>43600</v>
      </c>
      <c r="D19" s="17">
        <v>43607</v>
      </c>
      <c r="E19" s="17"/>
      <c r="F19" s="17"/>
      <c r="G19" s="1">
        <f t="shared" si="0"/>
        <v>7</v>
      </c>
      <c r="H19" s="16">
        <f t="shared" si="1"/>
        <v>1696.52</v>
      </c>
    </row>
    <row r="20" spans="1:8">
      <c r="A20" s="28" t="s">
        <v>62</v>
      </c>
      <c r="B20" s="16">
        <v>143.5</v>
      </c>
      <c r="C20" s="17">
        <v>43608</v>
      </c>
      <c r="D20" s="17">
        <v>43607</v>
      </c>
      <c r="E20" s="17"/>
      <c r="F20" s="17"/>
      <c r="G20" s="1">
        <f t="shared" si="0"/>
        <v>-1</v>
      </c>
      <c r="H20" s="16">
        <f t="shared" si="1"/>
        <v>-143.5</v>
      </c>
    </row>
    <row r="21" spans="1:8">
      <c r="A21" s="28" t="s">
        <v>63</v>
      </c>
      <c r="B21" s="16">
        <v>143.5</v>
      </c>
      <c r="C21" s="17">
        <v>43608</v>
      </c>
      <c r="D21" s="17">
        <v>43607</v>
      </c>
      <c r="E21" s="17"/>
      <c r="F21" s="17"/>
      <c r="G21" s="1">
        <f t="shared" si="0"/>
        <v>-1</v>
      </c>
      <c r="H21" s="16">
        <f t="shared" si="1"/>
        <v>-143.5</v>
      </c>
    </row>
    <row r="22" spans="1:8">
      <c r="A22" s="28" t="s">
        <v>64</v>
      </c>
      <c r="B22" s="16">
        <v>116.53</v>
      </c>
      <c r="C22" s="17">
        <v>43608</v>
      </c>
      <c r="D22" s="17">
        <v>43607</v>
      </c>
      <c r="E22" s="17"/>
      <c r="F22" s="17"/>
      <c r="G22" s="1">
        <f t="shared" si="0"/>
        <v>-1</v>
      </c>
      <c r="H22" s="16">
        <f t="shared" si="1"/>
        <v>-116.53</v>
      </c>
    </row>
    <row r="23" spans="1:8">
      <c r="A23" s="28" t="s">
        <v>65</v>
      </c>
      <c r="B23" s="16">
        <v>107.54</v>
      </c>
      <c r="C23" s="17">
        <v>43608</v>
      </c>
      <c r="D23" s="17">
        <v>43607</v>
      </c>
      <c r="E23" s="17"/>
      <c r="F23" s="17"/>
      <c r="G23" s="1">
        <f t="shared" si="0"/>
        <v>-1</v>
      </c>
      <c r="H23" s="16">
        <f t="shared" si="1"/>
        <v>-107.54</v>
      </c>
    </row>
    <row r="24" spans="1:8">
      <c r="A24" s="28" t="s">
        <v>66</v>
      </c>
      <c r="B24" s="16">
        <v>56.07</v>
      </c>
      <c r="C24" s="17">
        <v>43615</v>
      </c>
      <c r="D24" s="17">
        <v>43607</v>
      </c>
      <c r="E24" s="17"/>
      <c r="F24" s="17"/>
      <c r="G24" s="1">
        <f t="shared" si="0"/>
        <v>-8</v>
      </c>
      <c r="H24" s="16">
        <f t="shared" si="1"/>
        <v>-448.56</v>
      </c>
    </row>
    <row r="25" spans="1:8">
      <c r="A25" s="28" t="s">
        <v>67</v>
      </c>
      <c r="B25" s="16">
        <v>290</v>
      </c>
      <c r="C25" s="17">
        <v>43615</v>
      </c>
      <c r="D25" s="17">
        <v>43607</v>
      </c>
      <c r="E25" s="17"/>
      <c r="F25" s="17"/>
      <c r="G25" s="1">
        <f t="shared" si="0"/>
        <v>-8</v>
      </c>
      <c r="H25" s="16">
        <f t="shared" si="1"/>
        <v>-2320</v>
      </c>
    </row>
    <row r="26" spans="1:8">
      <c r="A26" s="28" t="s">
        <v>68</v>
      </c>
      <c r="B26" s="16">
        <v>2191.25</v>
      </c>
      <c r="C26" s="17">
        <v>43615</v>
      </c>
      <c r="D26" s="17">
        <v>43607</v>
      </c>
      <c r="E26" s="17"/>
      <c r="F26" s="17"/>
      <c r="G26" s="1">
        <f t="shared" si="0"/>
        <v>-8</v>
      </c>
      <c r="H26" s="16">
        <f t="shared" si="1"/>
        <v>-17530</v>
      </c>
    </row>
    <row r="27" spans="1:8">
      <c r="A27" s="28" t="s">
        <v>69</v>
      </c>
      <c r="B27" s="16">
        <v>195</v>
      </c>
      <c r="C27" s="17">
        <v>43622</v>
      </c>
      <c r="D27" s="17">
        <v>43607</v>
      </c>
      <c r="E27" s="17"/>
      <c r="F27" s="17"/>
      <c r="G27" s="1">
        <f t="shared" si="0"/>
        <v>-15</v>
      </c>
      <c r="H27" s="16">
        <f t="shared" si="1"/>
        <v>-2925</v>
      </c>
    </row>
    <row r="28" spans="1:8">
      <c r="A28" s="28" t="s">
        <v>70</v>
      </c>
      <c r="B28" s="16">
        <v>2800</v>
      </c>
      <c r="C28" s="17">
        <v>43622</v>
      </c>
      <c r="D28" s="17">
        <v>43607</v>
      </c>
      <c r="E28" s="17"/>
      <c r="F28" s="17"/>
      <c r="G28" s="1">
        <f t="shared" si="0"/>
        <v>-15</v>
      </c>
      <c r="H28" s="16">
        <f t="shared" si="1"/>
        <v>-42000</v>
      </c>
    </row>
    <row r="29" spans="1:8">
      <c r="A29" s="28" t="s">
        <v>71</v>
      </c>
      <c r="B29" s="16">
        <v>159</v>
      </c>
      <c r="C29" s="17">
        <v>43624</v>
      </c>
      <c r="D29" s="17">
        <v>43607</v>
      </c>
      <c r="E29" s="17"/>
      <c r="F29" s="17"/>
      <c r="G29" s="1">
        <f t="shared" si="0"/>
        <v>-17</v>
      </c>
      <c r="H29" s="16">
        <f t="shared" si="1"/>
        <v>-2703</v>
      </c>
    </row>
    <row r="30" spans="1:8">
      <c r="A30" s="28" t="s">
        <v>72</v>
      </c>
      <c r="B30" s="16">
        <v>47.95</v>
      </c>
      <c r="C30" s="17">
        <v>43625</v>
      </c>
      <c r="D30" s="17">
        <v>43607</v>
      </c>
      <c r="E30" s="17"/>
      <c r="F30" s="17"/>
      <c r="G30" s="1">
        <f t="shared" si="0"/>
        <v>-18</v>
      </c>
      <c r="H30" s="16">
        <f t="shared" si="1"/>
        <v>-863.1</v>
      </c>
    </row>
    <row r="31" spans="1:8">
      <c r="A31" s="28" t="s">
        <v>73</v>
      </c>
      <c r="B31" s="16">
        <v>390.18</v>
      </c>
      <c r="C31" s="17">
        <v>43636</v>
      </c>
      <c r="D31" s="17">
        <v>43607</v>
      </c>
      <c r="E31" s="17"/>
      <c r="F31" s="17"/>
      <c r="G31" s="1">
        <f t="shared" si="0"/>
        <v>-29</v>
      </c>
      <c r="H31" s="16">
        <f t="shared" si="1"/>
        <v>-11315.22</v>
      </c>
    </row>
    <row r="32" spans="1:8">
      <c r="A32" s="28" t="s">
        <v>74</v>
      </c>
      <c r="B32" s="16">
        <v>7145.5</v>
      </c>
      <c r="C32" s="17">
        <v>43643</v>
      </c>
      <c r="D32" s="17">
        <v>43642</v>
      </c>
      <c r="E32" s="17"/>
      <c r="F32" s="17"/>
      <c r="G32" s="1">
        <f t="shared" si="0"/>
        <v>-1</v>
      </c>
      <c r="H32" s="16">
        <f t="shared" si="1"/>
        <v>-7145.5</v>
      </c>
    </row>
    <row r="33" spans="1:8">
      <c r="A33" s="28" t="s">
        <v>75</v>
      </c>
      <c r="B33" s="16">
        <v>7396.5</v>
      </c>
      <c r="C33" s="17">
        <v>43643</v>
      </c>
      <c r="D33" s="17">
        <v>43642</v>
      </c>
      <c r="E33" s="17"/>
      <c r="F33" s="17"/>
      <c r="G33" s="1">
        <f t="shared" si="0"/>
        <v>-1</v>
      </c>
      <c r="H33" s="16">
        <f t="shared" si="1"/>
        <v>-7396.5</v>
      </c>
    </row>
    <row r="34" spans="1:8">
      <c r="A34" s="28" t="s">
        <v>76</v>
      </c>
      <c r="B34" s="16">
        <v>550</v>
      </c>
      <c r="C34" s="17">
        <v>43643</v>
      </c>
      <c r="D34" s="17">
        <v>43642</v>
      </c>
      <c r="E34" s="17"/>
      <c r="F34" s="17"/>
      <c r="G34" s="1">
        <f t="shared" si="0"/>
        <v>-1</v>
      </c>
      <c r="H34" s="16">
        <f t="shared" si="1"/>
        <v>-550</v>
      </c>
    </row>
    <row r="35" spans="1:8">
      <c r="A35" s="28" t="s">
        <v>77</v>
      </c>
      <c r="B35" s="16">
        <v>1752</v>
      </c>
      <c r="C35" s="17">
        <v>43643</v>
      </c>
      <c r="D35" s="17">
        <v>43642</v>
      </c>
      <c r="E35" s="17"/>
      <c r="F35" s="17"/>
      <c r="G35" s="1">
        <f t="shared" si="0"/>
        <v>-1</v>
      </c>
      <c r="H35" s="16">
        <f t="shared" si="1"/>
        <v>-1752</v>
      </c>
    </row>
    <row r="36" spans="1:8">
      <c r="A36" s="28" t="s">
        <v>78</v>
      </c>
      <c r="B36" s="16">
        <v>2800</v>
      </c>
      <c r="C36" s="17">
        <v>43645</v>
      </c>
      <c r="D36" s="17">
        <v>43642</v>
      </c>
      <c r="E36" s="17"/>
      <c r="F36" s="17"/>
      <c r="G36" s="1">
        <f t="shared" si="0"/>
        <v>-3</v>
      </c>
      <c r="H36" s="16">
        <f t="shared" si="1"/>
        <v>-8400</v>
      </c>
    </row>
    <row r="37" spans="1:8">
      <c r="A37" s="28" t="s">
        <v>79</v>
      </c>
      <c r="B37" s="16">
        <v>53.08</v>
      </c>
      <c r="C37" s="17">
        <v>43646</v>
      </c>
      <c r="D37" s="17">
        <v>43642</v>
      </c>
      <c r="E37" s="17"/>
      <c r="F37" s="17"/>
      <c r="G37" s="1">
        <f t="shared" si="0"/>
        <v>-4</v>
      </c>
      <c r="H37" s="16">
        <f t="shared" si="1"/>
        <v>-212.32</v>
      </c>
    </row>
    <row r="38" spans="1:8">
      <c r="A38" s="28" t="s">
        <v>80</v>
      </c>
      <c r="B38" s="16">
        <v>270</v>
      </c>
      <c r="C38" s="17">
        <v>43653</v>
      </c>
      <c r="D38" s="17">
        <v>43642</v>
      </c>
      <c r="E38" s="17"/>
      <c r="F38" s="17"/>
      <c r="G38" s="1">
        <f t="shared" si="0"/>
        <v>-11</v>
      </c>
      <c r="H38" s="16">
        <f t="shared" si="1"/>
        <v>-2970</v>
      </c>
    </row>
    <row r="39" spans="1:8">
      <c r="A39" s="28" t="s">
        <v>81</v>
      </c>
      <c r="B39" s="16">
        <v>195</v>
      </c>
      <c r="C39" s="17">
        <v>43656</v>
      </c>
      <c r="D39" s="17">
        <v>43642</v>
      </c>
      <c r="E39" s="17"/>
      <c r="F39" s="17"/>
      <c r="G39" s="1">
        <f t="shared" si="0"/>
        <v>-14</v>
      </c>
      <c r="H39" s="16">
        <f t="shared" si="1"/>
        <v>-2730</v>
      </c>
    </row>
    <row r="40" spans="1:8">
      <c r="A40" s="28" t="s">
        <v>82</v>
      </c>
      <c r="B40" s="16">
        <v>1350</v>
      </c>
      <c r="C40" s="17">
        <v>43657</v>
      </c>
      <c r="D40" s="17">
        <v>43642</v>
      </c>
      <c r="E40" s="17"/>
      <c r="F40" s="17"/>
      <c r="G40" s="1">
        <f t="shared" si="0"/>
        <v>-15</v>
      </c>
      <c r="H40" s="16">
        <f t="shared" si="1"/>
        <v>-20250</v>
      </c>
    </row>
    <row r="41" spans="1:8">
      <c r="A41" s="28" t="s">
        <v>83</v>
      </c>
      <c r="B41" s="16">
        <v>1001.8</v>
      </c>
      <c r="C41" s="17">
        <v>43660</v>
      </c>
      <c r="D41" s="17">
        <v>43642</v>
      </c>
      <c r="E41" s="17"/>
      <c r="F41" s="17"/>
      <c r="G41" s="1">
        <f t="shared" si="0"/>
        <v>-18</v>
      </c>
      <c r="H41" s="16">
        <f t="shared" si="1"/>
        <v>-18032.399999999998</v>
      </c>
    </row>
    <row r="42" spans="1:8">
      <c r="A42" s="28" t="s">
        <v>84</v>
      </c>
      <c r="B42" s="16">
        <v>243.04</v>
      </c>
      <c r="C42" s="17">
        <v>43660</v>
      </c>
      <c r="D42" s="17">
        <v>43642</v>
      </c>
      <c r="E42" s="17"/>
      <c r="F42" s="17"/>
      <c r="G42" s="1">
        <f t="shared" si="0"/>
        <v>-18</v>
      </c>
      <c r="H42" s="16">
        <f t="shared" si="1"/>
        <v>-4374.72</v>
      </c>
    </row>
    <row r="43" spans="1:8">
      <c r="A43" s="28" t="s">
        <v>85</v>
      </c>
      <c r="B43" s="16">
        <v>3240</v>
      </c>
      <c r="C43" s="17">
        <v>43660</v>
      </c>
      <c r="D43" s="17">
        <v>43642</v>
      </c>
      <c r="E43" s="17"/>
      <c r="F43" s="17"/>
      <c r="G43" s="1">
        <f t="shared" si="0"/>
        <v>-18</v>
      </c>
      <c r="H43" s="16">
        <f t="shared" si="1"/>
        <v>-58320</v>
      </c>
    </row>
    <row r="44" spans="1:8">
      <c r="A44" s="28" t="s">
        <v>86</v>
      </c>
      <c r="B44" s="16">
        <v>4320</v>
      </c>
      <c r="C44" s="17">
        <v>43660</v>
      </c>
      <c r="D44" s="17">
        <v>43642</v>
      </c>
      <c r="E44" s="17"/>
      <c r="F44" s="17"/>
      <c r="G44" s="1">
        <f t="shared" si="0"/>
        <v>-18</v>
      </c>
      <c r="H44" s="16">
        <f t="shared" si="1"/>
        <v>-77760</v>
      </c>
    </row>
    <row r="45" spans="1:8">
      <c r="A45" s="28" t="s">
        <v>87</v>
      </c>
      <c r="B45" s="16">
        <v>2400</v>
      </c>
      <c r="C45" s="17">
        <v>43660</v>
      </c>
      <c r="D45" s="17">
        <v>43642</v>
      </c>
      <c r="E45" s="17"/>
      <c r="F45" s="17"/>
      <c r="G45" s="1">
        <f t="shared" si="0"/>
        <v>-18</v>
      </c>
      <c r="H45" s="16">
        <f t="shared" si="1"/>
        <v>-43200</v>
      </c>
    </row>
    <row r="46" spans="1:8">
      <c r="A46" s="28" t="s">
        <v>88</v>
      </c>
      <c r="B46" s="16">
        <v>8600</v>
      </c>
      <c r="C46" s="17">
        <v>43660</v>
      </c>
      <c r="D46" s="17">
        <v>43642</v>
      </c>
      <c r="E46" s="17"/>
      <c r="F46" s="17"/>
      <c r="G46" s="1">
        <f t="shared" si="0"/>
        <v>-18</v>
      </c>
      <c r="H46" s="16">
        <f t="shared" si="1"/>
        <v>-154800</v>
      </c>
    </row>
    <row r="47" spans="1:8">
      <c r="A47" s="28" t="s">
        <v>89</v>
      </c>
      <c r="B47" s="16">
        <v>2880</v>
      </c>
      <c r="C47" s="17">
        <v>43664</v>
      </c>
      <c r="D47" s="17">
        <v>43642</v>
      </c>
      <c r="E47" s="17"/>
      <c r="F47" s="17"/>
      <c r="G47" s="1">
        <f t="shared" si="0"/>
        <v>-22</v>
      </c>
      <c r="H47" s="16">
        <f t="shared" si="1"/>
        <v>-63360</v>
      </c>
    </row>
    <row r="48" spans="1:8">
      <c r="A48" s="28" t="s">
        <v>90</v>
      </c>
      <c r="B48" s="16">
        <v>143.5</v>
      </c>
      <c r="C48" s="17">
        <v>43664</v>
      </c>
      <c r="D48" s="17">
        <v>43642</v>
      </c>
      <c r="E48" s="17"/>
      <c r="F48" s="17"/>
      <c r="G48" s="1">
        <f t="shared" si="0"/>
        <v>-22</v>
      </c>
      <c r="H48" s="16">
        <f t="shared" si="1"/>
        <v>-3157</v>
      </c>
    </row>
    <row r="49" spans="1:8">
      <c r="A49" s="28" t="s">
        <v>91</v>
      </c>
      <c r="B49" s="16">
        <v>143.5</v>
      </c>
      <c r="C49" s="17">
        <v>43664</v>
      </c>
      <c r="D49" s="17">
        <v>43642</v>
      </c>
      <c r="E49" s="17"/>
      <c r="F49" s="17"/>
      <c r="G49" s="1">
        <f t="shared" si="0"/>
        <v>-22</v>
      </c>
      <c r="H49" s="16">
        <f t="shared" si="1"/>
        <v>-3157</v>
      </c>
    </row>
    <row r="50" spans="1:8">
      <c r="A50" s="28" t="s">
        <v>92</v>
      </c>
      <c r="B50" s="16">
        <v>115.78</v>
      </c>
      <c r="C50" s="17">
        <v>43664</v>
      </c>
      <c r="D50" s="17">
        <v>43642</v>
      </c>
      <c r="E50" s="17"/>
      <c r="F50" s="17"/>
      <c r="G50" s="1">
        <f t="shared" si="0"/>
        <v>-22</v>
      </c>
      <c r="H50" s="16">
        <f t="shared" si="1"/>
        <v>-2547.16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>
      <selection activeCell="B28" sqref="B28"/>
    </sheetView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17608.07</v>
      </c>
      <c r="C1">
        <f>COUNTA(A4:A203)</f>
        <v>12</v>
      </c>
      <c r="G1" s="20">
        <f>IF(B1&lt;&gt;0,H1/B1,0)</f>
        <v>-26.301578764736853</v>
      </c>
      <c r="H1" s="19">
        <f>SUM(H4:H195)</f>
        <v>-463120.04000000004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93</v>
      </c>
      <c r="B4" s="16">
        <v>223.2</v>
      </c>
      <c r="C4" s="17">
        <v>43673</v>
      </c>
      <c r="D4" s="17">
        <v>43657</v>
      </c>
      <c r="E4" s="17"/>
      <c r="F4" s="17"/>
      <c r="G4" s="1">
        <f>D4-C4-(F4-E4)</f>
        <v>-16</v>
      </c>
      <c r="H4" s="16">
        <f>B4*G4</f>
        <v>-3571.2</v>
      </c>
    </row>
    <row r="5" spans="1:8">
      <c r="A5" s="28" t="s">
        <v>94</v>
      </c>
      <c r="B5" s="16">
        <v>160</v>
      </c>
      <c r="C5" s="17">
        <v>43673</v>
      </c>
      <c r="D5" s="17">
        <v>43657</v>
      </c>
      <c r="E5" s="17"/>
      <c r="F5" s="17"/>
      <c r="G5" s="1">
        <f t="shared" ref="G5:G68" si="0">D5-C5-(F5-E5)</f>
        <v>-16</v>
      </c>
      <c r="H5" s="16">
        <f t="shared" ref="H5:H68" si="1">B5*G5</f>
        <v>-2560</v>
      </c>
    </row>
    <row r="6" spans="1:8">
      <c r="A6" s="28" t="s">
        <v>95</v>
      </c>
      <c r="B6" s="16">
        <v>1977.61</v>
      </c>
      <c r="C6" s="17">
        <v>43673</v>
      </c>
      <c r="D6" s="17">
        <v>43657</v>
      </c>
      <c r="E6" s="17"/>
      <c r="F6" s="17"/>
      <c r="G6" s="1">
        <f t="shared" si="0"/>
        <v>-16</v>
      </c>
      <c r="H6" s="16">
        <f t="shared" si="1"/>
        <v>-31641.759999999998</v>
      </c>
    </row>
    <row r="7" spans="1:8">
      <c r="A7" s="28" t="s">
        <v>96</v>
      </c>
      <c r="B7" s="16">
        <v>17.2</v>
      </c>
      <c r="C7" s="17">
        <v>43674</v>
      </c>
      <c r="D7" s="17">
        <v>43657</v>
      </c>
      <c r="E7" s="17"/>
      <c r="F7" s="17"/>
      <c r="G7" s="1">
        <f t="shared" si="0"/>
        <v>-17</v>
      </c>
      <c r="H7" s="16">
        <f t="shared" si="1"/>
        <v>-292.39999999999998</v>
      </c>
    </row>
    <row r="8" spans="1:8">
      <c r="A8" s="28" t="s">
        <v>97</v>
      </c>
      <c r="B8" s="16">
        <v>152</v>
      </c>
      <c r="C8" s="17">
        <v>43674</v>
      </c>
      <c r="D8" s="17">
        <v>43657</v>
      </c>
      <c r="E8" s="17"/>
      <c r="F8" s="17"/>
      <c r="G8" s="1">
        <f t="shared" si="0"/>
        <v>-17</v>
      </c>
      <c r="H8" s="16">
        <f t="shared" si="1"/>
        <v>-2584</v>
      </c>
    </row>
    <row r="9" spans="1:8">
      <c r="A9" s="28" t="s">
        <v>98</v>
      </c>
      <c r="B9" s="16">
        <v>907.44</v>
      </c>
      <c r="C9" s="17">
        <v>43685</v>
      </c>
      <c r="D9" s="17">
        <v>43657</v>
      </c>
      <c r="E9" s="17"/>
      <c r="F9" s="17"/>
      <c r="G9" s="1">
        <f t="shared" si="0"/>
        <v>-28</v>
      </c>
      <c r="H9" s="16">
        <f t="shared" si="1"/>
        <v>-25408.32</v>
      </c>
    </row>
    <row r="10" spans="1:8">
      <c r="A10" s="28" t="s">
        <v>99</v>
      </c>
      <c r="B10" s="16">
        <v>88</v>
      </c>
      <c r="C10" s="17">
        <v>43686</v>
      </c>
      <c r="D10" s="17">
        <v>43657</v>
      </c>
      <c r="E10" s="17"/>
      <c r="F10" s="17"/>
      <c r="G10" s="1">
        <f t="shared" si="0"/>
        <v>-29</v>
      </c>
      <c r="H10" s="16">
        <f t="shared" si="1"/>
        <v>-2552</v>
      </c>
    </row>
    <row r="11" spans="1:8">
      <c r="A11" s="28" t="s">
        <v>100</v>
      </c>
      <c r="B11" s="16">
        <v>197</v>
      </c>
      <c r="C11" s="17">
        <v>43686</v>
      </c>
      <c r="D11" s="17">
        <v>43657</v>
      </c>
      <c r="E11" s="17"/>
      <c r="F11" s="17"/>
      <c r="G11" s="1">
        <f t="shared" si="0"/>
        <v>-29</v>
      </c>
      <c r="H11" s="16">
        <f t="shared" si="1"/>
        <v>-5713</v>
      </c>
    </row>
    <row r="12" spans="1:8">
      <c r="A12" s="28" t="s">
        <v>101</v>
      </c>
      <c r="B12" s="16">
        <v>2818.53</v>
      </c>
      <c r="C12" s="17">
        <v>43685</v>
      </c>
      <c r="D12" s="17">
        <v>43657</v>
      </c>
      <c r="E12" s="17"/>
      <c r="F12" s="17"/>
      <c r="G12" s="1">
        <f t="shared" si="0"/>
        <v>-28</v>
      </c>
      <c r="H12" s="16">
        <f t="shared" si="1"/>
        <v>-78918.840000000011</v>
      </c>
    </row>
    <row r="13" spans="1:8">
      <c r="A13" s="28" t="s">
        <v>102</v>
      </c>
      <c r="B13" s="16">
        <v>3150</v>
      </c>
      <c r="C13" s="17">
        <v>43685</v>
      </c>
      <c r="D13" s="17">
        <v>43657</v>
      </c>
      <c r="E13" s="17"/>
      <c r="F13" s="17"/>
      <c r="G13" s="1">
        <f t="shared" si="0"/>
        <v>-28</v>
      </c>
      <c r="H13" s="16">
        <f t="shared" si="1"/>
        <v>-88200</v>
      </c>
    </row>
    <row r="14" spans="1:8">
      <c r="A14" s="28" t="s">
        <v>103</v>
      </c>
      <c r="B14" s="16">
        <v>2877.79</v>
      </c>
      <c r="C14" s="17">
        <v>43685</v>
      </c>
      <c r="D14" s="17">
        <v>43657</v>
      </c>
      <c r="E14" s="17"/>
      <c r="F14" s="17"/>
      <c r="G14" s="1">
        <f t="shared" si="0"/>
        <v>-28</v>
      </c>
      <c r="H14" s="16">
        <f t="shared" si="1"/>
        <v>-80578.12</v>
      </c>
    </row>
    <row r="15" spans="1:8">
      <c r="A15" s="28" t="s">
        <v>104</v>
      </c>
      <c r="B15" s="16">
        <v>5039.3</v>
      </c>
      <c r="C15" s="17">
        <v>43685</v>
      </c>
      <c r="D15" s="17">
        <v>43657</v>
      </c>
      <c r="E15" s="17"/>
      <c r="F15" s="17"/>
      <c r="G15" s="1">
        <f t="shared" si="0"/>
        <v>-28</v>
      </c>
      <c r="H15" s="16">
        <f t="shared" si="1"/>
        <v>-141100.4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38174.79</v>
      </c>
      <c r="C1">
        <f>COUNTA(A4:A203)</f>
        <v>59</v>
      </c>
      <c r="G1" s="20">
        <f>IF(B1&lt;&gt;0,H1/B1,0)</f>
        <v>-18.832223307580737</v>
      </c>
      <c r="H1" s="19">
        <f>SUM(H4:H195)</f>
        <v>-718916.17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105</v>
      </c>
      <c r="B4" s="16">
        <v>390.18</v>
      </c>
      <c r="C4" s="17">
        <v>43741</v>
      </c>
      <c r="D4" s="17">
        <v>43748</v>
      </c>
      <c r="E4" s="17"/>
      <c r="F4" s="17"/>
      <c r="G4" s="1">
        <f>D4-C4-(F4-E4)</f>
        <v>7</v>
      </c>
      <c r="H4" s="16">
        <f>B4*G4</f>
        <v>2731.26</v>
      </c>
    </row>
    <row r="5" spans="1:8">
      <c r="A5" s="28" t="s">
        <v>106</v>
      </c>
      <c r="B5" s="16">
        <v>561.64</v>
      </c>
      <c r="C5" s="17">
        <v>43741</v>
      </c>
      <c r="D5" s="17">
        <v>43748</v>
      </c>
      <c r="E5" s="17"/>
      <c r="F5" s="17"/>
      <c r="G5" s="1">
        <f t="shared" ref="G5:G68" si="0">D5-C5-(F5-E5)</f>
        <v>7</v>
      </c>
      <c r="H5" s="16">
        <f t="shared" ref="H5:H68" si="1">B5*G5</f>
        <v>3931.48</v>
      </c>
    </row>
    <row r="6" spans="1:8">
      <c r="A6" s="28" t="s">
        <v>107</v>
      </c>
      <c r="B6" s="16">
        <v>147.04</v>
      </c>
      <c r="C6" s="17">
        <v>43741</v>
      </c>
      <c r="D6" s="17">
        <v>43748</v>
      </c>
      <c r="E6" s="17"/>
      <c r="F6" s="17"/>
      <c r="G6" s="1">
        <f t="shared" si="0"/>
        <v>7</v>
      </c>
      <c r="H6" s="16">
        <f t="shared" si="1"/>
        <v>1029.28</v>
      </c>
    </row>
    <row r="7" spans="1:8">
      <c r="A7" s="28" t="s">
        <v>108</v>
      </c>
      <c r="B7" s="16">
        <v>1363</v>
      </c>
      <c r="C7" s="17">
        <v>43741</v>
      </c>
      <c r="D7" s="17">
        <v>43748</v>
      </c>
      <c r="E7" s="17"/>
      <c r="F7" s="17"/>
      <c r="G7" s="1">
        <f t="shared" si="0"/>
        <v>7</v>
      </c>
      <c r="H7" s="16">
        <f t="shared" si="1"/>
        <v>9541</v>
      </c>
    </row>
    <row r="8" spans="1:8">
      <c r="A8" s="28" t="s">
        <v>109</v>
      </c>
      <c r="B8" s="16">
        <v>104.67</v>
      </c>
      <c r="C8" s="17">
        <v>43741</v>
      </c>
      <c r="D8" s="17">
        <v>43748</v>
      </c>
      <c r="E8" s="17"/>
      <c r="F8" s="17"/>
      <c r="G8" s="1">
        <f t="shared" si="0"/>
        <v>7</v>
      </c>
      <c r="H8" s="16">
        <f t="shared" si="1"/>
        <v>732.69</v>
      </c>
    </row>
    <row r="9" spans="1:8">
      <c r="A9" s="28" t="s">
        <v>110</v>
      </c>
      <c r="B9" s="16">
        <v>76.02</v>
      </c>
      <c r="C9" s="17">
        <v>43742</v>
      </c>
      <c r="D9" s="17">
        <v>43748</v>
      </c>
      <c r="E9" s="17"/>
      <c r="F9" s="17"/>
      <c r="G9" s="1">
        <f t="shared" si="0"/>
        <v>6</v>
      </c>
      <c r="H9" s="16">
        <f t="shared" si="1"/>
        <v>456.12</v>
      </c>
    </row>
    <row r="10" spans="1:8">
      <c r="A10" s="28" t="s">
        <v>111</v>
      </c>
      <c r="B10" s="16">
        <v>143.5</v>
      </c>
      <c r="C10" s="17">
        <v>43726</v>
      </c>
      <c r="D10" s="17">
        <v>43748</v>
      </c>
      <c r="E10" s="17"/>
      <c r="F10" s="17"/>
      <c r="G10" s="1">
        <f t="shared" si="0"/>
        <v>22</v>
      </c>
      <c r="H10" s="16">
        <f t="shared" si="1"/>
        <v>3157</v>
      </c>
    </row>
    <row r="11" spans="1:8">
      <c r="A11" s="28" t="s">
        <v>112</v>
      </c>
      <c r="B11" s="16">
        <v>121.88</v>
      </c>
      <c r="C11" s="17">
        <v>43726</v>
      </c>
      <c r="D11" s="17">
        <v>43748</v>
      </c>
      <c r="E11" s="17"/>
      <c r="F11" s="17"/>
      <c r="G11" s="1">
        <f t="shared" si="0"/>
        <v>22</v>
      </c>
      <c r="H11" s="16">
        <f t="shared" si="1"/>
        <v>2681.3599999999997</v>
      </c>
    </row>
    <row r="12" spans="1:8">
      <c r="A12" s="28" t="s">
        <v>113</v>
      </c>
      <c r="B12" s="16">
        <v>143.5</v>
      </c>
      <c r="C12" s="17">
        <v>43726</v>
      </c>
      <c r="D12" s="17">
        <v>43748</v>
      </c>
      <c r="E12" s="17"/>
      <c r="F12" s="17"/>
      <c r="G12" s="1">
        <f t="shared" si="0"/>
        <v>22</v>
      </c>
      <c r="H12" s="16">
        <f t="shared" si="1"/>
        <v>3157</v>
      </c>
    </row>
    <row r="13" spans="1:8">
      <c r="A13" s="28" t="s">
        <v>114</v>
      </c>
      <c r="B13" s="16">
        <v>155</v>
      </c>
      <c r="C13" s="17">
        <v>43747</v>
      </c>
      <c r="D13" s="17">
        <v>43748</v>
      </c>
      <c r="E13" s="17"/>
      <c r="F13" s="17"/>
      <c r="G13" s="1">
        <f t="shared" si="0"/>
        <v>1</v>
      </c>
      <c r="H13" s="16">
        <f t="shared" si="1"/>
        <v>155</v>
      </c>
    </row>
    <row r="14" spans="1:8">
      <c r="A14" s="28" t="s">
        <v>115</v>
      </c>
      <c r="B14" s="16">
        <v>5821.2</v>
      </c>
      <c r="C14" s="17">
        <v>43758</v>
      </c>
      <c r="D14" s="17">
        <v>43748</v>
      </c>
      <c r="E14" s="17"/>
      <c r="F14" s="17"/>
      <c r="G14" s="1">
        <f t="shared" si="0"/>
        <v>-10</v>
      </c>
      <c r="H14" s="16">
        <f t="shared" si="1"/>
        <v>-58212</v>
      </c>
    </row>
    <row r="15" spans="1:8">
      <c r="A15" s="28" t="s">
        <v>116</v>
      </c>
      <c r="B15" s="16">
        <v>390.18</v>
      </c>
      <c r="C15" s="17">
        <v>43758</v>
      </c>
      <c r="D15" s="17">
        <v>43748</v>
      </c>
      <c r="E15" s="17"/>
      <c r="F15" s="17"/>
      <c r="G15" s="1">
        <f t="shared" si="0"/>
        <v>-10</v>
      </c>
      <c r="H15" s="16">
        <f t="shared" si="1"/>
        <v>-3901.8</v>
      </c>
    </row>
    <row r="16" spans="1:8">
      <c r="A16" s="28" t="s">
        <v>117</v>
      </c>
      <c r="B16" s="16">
        <v>69.489999999999995</v>
      </c>
      <c r="C16" s="17">
        <v>43765</v>
      </c>
      <c r="D16" s="17">
        <v>43748</v>
      </c>
      <c r="E16" s="17"/>
      <c r="F16" s="17"/>
      <c r="G16" s="1">
        <f t="shared" si="0"/>
        <v>-17</v>
      </c>
      <c r="H16" s="16">
        <f t="shared" si="1"/>
        <v>-1181.33</v>
      </c>
    </row>
    <row r="17" spans="1:8">
      <c r="A17" s="28" t="s">
        <v>118</v>
      </c>
      <c r="B17" s="16">
        <v>71.16</v>
      </c>
      <c r="C17" s="17">
        <v>43765</v>
      </c>
      <c r="D17" s="17">
        <v>43748</v>
      </c>
      <c r="E17" s="17"/>
      <c r="F17" s="17"/>
      <c r="G17" s="1">
        <f t="shared" si="0"/>
        <v>-17</v>
      </c>
      <c r="H17" s="16">
        <f t="shared" si="1"/>
        <v>-1209.72</v>
      </c>
    </row>
    <row r="18" spans="1:8">
      <c r="A18" s="28" t="s">
        <v>119</v>
      </c>
      <c r="B18" s="16">
        <v>1500</v>
      </c>
      <c r="C18" s="17">
        <v>43771</v>
      </c>
      <c r="D18" s="17">
        <v>43748</v>
      </c>
      <c r="E18" s="17"/>
      <c r="F18" s="17"/>
      <c r="G18" s="1">
        <f t="shared" si="0"/>
        <v>-23</v>
      </c>
      <c r="H18" s="16">
        <f t="shared" si="1"/>
        <v>-34500</v>
      </c>
    </row>
    <row r="19" spans="1:8">
      <c r="A19" s="28" t="s">
        <v>120</v>
      </c>
      <c r="B19" s="16">
        <v>907.44</v>
      </c>
      <c r="C19" s="17">
        <v>43772</v>
      </c>
      <c r="D19" s="17">
        <v>43748</v>
      </c>
      <c r="E19" s="17"/>
      <c r="F19" s="17"/>
      <c r="G19" s="1">
        <f t="shared" si="0"/>
        <v>-24</v>
      </c>
      <c r="H19" s="16">
        <f t="shared" si="1"/>
        <v>-21778.560000000001</v>
      </c>
    </row>
    <row r="20" spans="1:8">
      <c r="A20" s="28" t="s">
        <v>121</v>
      </c>
      <c r="B20" s="16">
        <v>561</v>
      </c>
      <c r="C20" s="17">
        <v>43775</v>
      </c>
      <c r="D20" s="17">
        <v>43748</v>
      </c>
      <c r="E20" s="17"/>
      <c r="F20" s="17"/>
      <c r="G20" s="1">
        <f t="shared" si="0"/>
        <v>-27</v>
      </c>
      <c r="H20" s="16">
        <f t="shared" si="1"/>
        <v>-15147</v>
      </c>
    </row>
    <row r="21" spans="1:8">
      <c r="A21" s="28" t="s">
        <v>122</v>
      </c>
      <c r="B21" s="16">
        <v>139.9</v>
      </c>
      <c r="C21" s="17">
        <v>43777</v>
      </c>
      <c r="D21" s="17">
        <v>43748</v>
      </c>
      <c r="E21" s="17"/>
      <c r="F21" s="17"/>
      <c r="G21" s="1">
        <f t="shared" si="0"/>
        <v>-29</v>
      </c>
      <c r="H21" s="16">
        <f t="shared" si="1"/>
        <v>-4057.1000000000004</v>
      </c>
    </row>
    <row r="22" spans="1:8">
      <c r="A22" s="28" t="s">
        <v>123</v>
      </c>
      <c r="B22" s="16">
        <v>298.39999999999998</v>
      </c>
      <c r="C22" s="17">
        <v>43777</v>
      </c>
      <c r="D22" s="17">
        <v>43748</v>
      </c>
      <c r="E22" s="17"/>
      <c r="F22" s="17"/>
      <c r="G22" s="1">
        <f t="shared" si="0"/>
        <v>-29</v>
      </c>
      <c r="H22" s="16">
        <f t="shared" si="1"/>
        <v>-8653.5999999999985</v>
      </c>
    </row>
    <row r="23" spans="1:8">
      <c r="A23" s="28" t="s">
        <v>124</v>
      </c>
      <c r="B23" s="16">
        <v>895.2</v>
      </c>
      <c r="C23" s="17">
        <v>43777</v>
      </c>
      <c r="D23" s="17">
        <v>43748</v>
      </c>
      <c r="E23" s="17"/>
      <c r="F23" s="17"/>
      <c r="G23" s="1">
        <f t="shared" si="0"/>
        <v>-29</v>
      </c>
      <c r="H23" s="16">
        <f t="shared" si="1"/>
        <v>-25960.800000000003</v>
      </c>
    </row>
    <row r="24" spans="1:8">
      <c r="A24" s="28" t="s">
        <v>125</v>
      </c>
      <c r="B24" s="16">
        <v>123.3</v>
      </c>
      <c r="C24" s="17">
        <v>43771</v>
      </c>
      <c r="D24" s="17">
        <v>43748</v>
      </c>
      <c r="E24" s="17"/>
      <c r="F24" s="17"/>
      <c r="G24" s="1">
        <f t="shared" si="0"/>
        <v>-23</v>
      </c>
      <c r="H24" s="16">
        <f t="shared" si="1"/>
        <v>-2835.9</v>
      </c>
    </row>
    <row r="25" spans="1:8">
      <c r="A25" s="28" t="s">
        <v>126</v>
      </c>
      <c r="B25" s="16">
        <v>1585.75</v>
      </c>
      <c r="C25" s="17">
        <v>43770</v>
      </c>
      <c r="D25" s="17">
        <v>43748</v>
      </c>
      <c r="E25" s="17"/>
      <c r="F25" s="17"/>
      <c r="G25" s="1">
        <f t="shared" si="0"/>
        <v>-22</v>
      </c>
      <c r="H25" s="16">
        <f t="shared" si="1"/>
        <v>-34886.5</v>
      </c>
    </row>
    <row r="26" spans="1:8">
      <c r="A26" s="28" t="s">
        <v>127</v>
      </c>
      <c r="B26" s="16">
        <v>1687.15</v>
      </c>
      <c r="C26" s="17">
        <v>43769</v>
      </c>
      <c r="D26" s="17">
        <v>43748</v>
      </c>
      <c r="E26" s="17"/>
      <c r="F26" s="17"/>
      <c r="G26" s="1">
        <f t="shared" si="0"/>
        <v>-21</v>
      </c>
      <c r="H26" s="16">
        <f t="shared" si="1"/>
        <v>-35430.15</v>
      </c>
    </row>
    <row r="27" spans="1:8">
      <c r="A27" s="28" t="s">
        <v>128</v>
      </c>
      <c r="B27" s="16">
        <v>577.66</v>
      </c>
      <c r="C27" s="17">
        <v>43782</v>
      </c>
      <c r="D27" s="17">
        <v>43783</v>
      </c>
      <c r="E27" s="17"/>
      <c r="F27" s="17"/>
      <c r="G27" s="1">
        <f t="shared" si="0"/>
        <v>1</v>
      </c>
      <c r="H27" s="16">
        <f t="shared" si="1"/>
        <v>577.66</v>
      </c>
    </row>
    <row r="28" spans="1:8">
      <c r="A28" s="28" t="s">
        <v>129</v>
      </c>
      <c r="B28" s="16">
        <v>143.5</v>
      </c>
      <c r="C28" s="17">
        <v>43790</v>
      </c>
      <c r="D28" s="17">
        <v>43783</v>
      </c>
      <c r="E28" s="17"/>
      <c r="F28" s="17"/>
      <c r="G28" s="1">
        <f t="shared" si="0"/>
        <v>-7</v>
      </c>
      <c r="H28" s="16">
        <f t="shared" si="1"/>
        <v>-1004.5</v>
      </c>
    </row>
    <row r="29" spans="1:8">
      <c r="A29" s="28" t="s">
        <v>130</v>
      </c>
      <c r="B29" s="16">
        <v>117.29</v>
      </c>
      <c r="C29" s="17">
        <v>43790</v>
      </c>
      <c r="D29" s="17">
        <v>43783</v>
      </c>
      <c r="E29" s="17"/>
      <c r="F29" s="17"/>
      <c r="G29" s="1">
        <f t="shared" si="0"/>
        <v>-7</v>
      </c>
      <c r="H29" s="16">
        <f t="shared" si="1"/>
        <v>-821.03000000000009</v>
      </c>
    </row>
    <row r="30" spans="1:8">
      <c r="A30" s="28" t="s">
        <v>131</v>
      </c>
      <c r="B30" s="16">
        <v>143.5</v>
      </c>
      <c r="C30" s="17">
        <v>43790</v>
      </c>
      <c r="D30" s="17">
        <v>43783</v>
      </c>
      <c r="E30" s="17"/>
      <c r="F30" s="17"/>
      <c r="G30" s="1">
        <f t="shared" si="0"/>
        <v>-7</v>
      </c>
      <c r="H30" s="16">
        <f t="shared" si="1"/>
        <v>-1004.5</v>
      </c>
    </row>
    <row r="31" spans="1:8">
      <c r="A31" s="28" t="s">
        <v>132</v>
      </c>
      <c r="B31" s="16">
        <v>210.41</v>
      </c>
      <c r="C31" s="17">
        <v>43793</v>
      </c>
      <c r="D31" s="17">
        <v>43783</v>
      </c>
      <c r="E31" s="17"/>
      <c r="F31" s="17"/>
      <c r="G31" s="1">
        <f t="shared" si="0"/>
        <v>-10</v>
      </c>
      <c r="H31" s="16">
        <f t="shared" si="1"/>
        <v>-2104.1</v>
      </c>
    </row>
    <row r="32" spans="1:8">
      <c r="A32" s="28" t="s">
        <v>133</v>
      </c>
      <c r="B32" s="16">
        <v>12.86</v>
      </c>
      <c r="C32" s="17">
        <v>43793</v>
      </c>
      <c r="D32" s="17">
        <v>43783</v>
      </c>
      <c r="E32" s="17"/>
      <c r="F32" s="17"/>
      <c r="G32" s="1">
        <f t="shared" si="0"/>
        <v>-10</v>
      </c>
      <c r="H32" s="16">
        <f t="shared" si="1"/>
        <v>-128.6</v>
      </c>
    </row>
    <row r="33" spans="1:8">
      <c r="A33" s="28" t="s">
        <v>134</v>
      </c>
      <c r="B33" s="16">
        <v>1.38</v>
      </c>
      <c r="C33" s="17">
        <v>43793</v>
      </c>
      <c r="D33" s="17">
        <v>43783</v>
      </c>
      <c r="E33" s="17"/>
      <c r="F33" s="17"/>
      <c r="G33" s="1">
        <f t="shared" si="0"/>
        <v>-10</v>
      </c>
      <c r="H33" s="16">
        <f t="shared" si="1"/>
        <v>-13.799999999999999</v>
      </c>
    </row>
    <row r="34" spans="1:8">
      <c r="A34" s="28" t="s">
        <v>135</v>
      </c>
      <c r="B34" s="16">
        <v>150</v>
      </c>
      <c r="C34" s="17">
        <v>43803</v>
      </c>
      <c r="D34" s="17">
        <v>43783</v>
      </c>
      <c r="E34" s="17"/>
      <c r="F34" s="17"/>
      <c r="G34" s="1">
        <f t="shared" si="0"/>
        <v>-20</v>
      </c>
      <c r="H34" s="16">
        <f t="shared" si="1"/>
        <v>-3000</v>
      </c>
    </row>
    <row r="35" spans="1:8">
      <c r="A35" s="28" t="s">
        <v>136</v>
      </c>
      <c r="B35" s="16">
        <v>300</v>
      </c>
      <c r="C35" s="17">
        <v>43803</v>
      </c>
      <c r="D35" s="17">
        <v>43783</v>
      </c>
      <c r="E35" s="17"/>
      <c r="F35" s="17"/>
      <c r="G35" s="1">
        <f t="shared" si="0"/>
        <v>-20</v>
      </c>
      <c r="H35" s="16">
        <f t="shared" si="1"/>
        <v>-6000</v>
      </c>
    </row>
    <row r="36" spans="1:8">
      <c r="A36" s="28" t="s">
        <v>137</v>
      </c>
      <c r="B36" s="16">
        <v>21.33</v>
      </c>
      <c r="C36" s="17">
        <v>43803</v>
      </c>
      <c r="D36" s="17">
        <v>43783</v>
      </c>
      <c r="E36" s="17"/>
      <c r="F36" s="17"/>
      <c r="G36" s="1">
        <f t="shared" si="0"/>
        <v>-20</v>
      </c>
      <c r="H36" s="16">
        <f t="shared" si="1"/>
        <v>-426.59999999999997</v>
      </c>
    </row>
    <row r="37" spans="1:8">
      <c r="A37" s="28" t="s">
        <v>138</v>
      </c>
      <c r="B37" s="16">
        <v>656.96</v>
      </c>
      <c r="C37" s="17">
        <v>43803</v>
      </c>
      <c r="D37" s="17">
        <v>43783</v>
      </c>
      <c r="E37" s="17"/>
      <c r="F37" s="17"/>
      <c r="G37" s="1">
        <f t="shared" si="0"/>
        <v>-20</v>
      </c>
      <c r="H37" s="16">
        <f t="shared" si="1"/>
        <v>-13139.2</v>
      </c>
    </row>
    <row r="38" spans="1:8">
      <c r="A38" s="28" t="s">
        <v>139</v>
      </c>
      <c r="B38" s="16">
        <v>1017.87</v>
      </c>
      <c r="C38" s="17">
        <v>43805</v>
      </c>
      <c r="D38" s="17">
        <v>43783</v>
      </c>
      <c r="E38" s="17"/>
      <c r="F38" s="17"/>
      <c r="G38" s="1">
        <f t="shared" si="0"/>
        <v>-22</v>
      </c>
      <c r="H38" s="16">
        <f t="shared" si="1"/>
        <v>-22393.14</v>
      </c>
    </row>
    <row r="39" spans="1:8">
      <c r="A39" s="28" t="s">
        <v>140</v>
      </c>
      <c r="B39" s="16">
        <v>275</v>
      </c>
      <c r="C39" s="17">
        <v>43806</v>
      </c>
      <c r="D39" s="17">
        <v>43783</v>
      </c>
      <c r="E39" s="17"/>
      <c r="F39" s="17"/>
      <c r="G39" s="1">
        <f t="shared" si="0"/>
        <v>-23</v>
      </c>
      <c r="H39" s="16">
        <f t="shared" si="1"/>
        <v>-6325</v>
      </c>
    </row>
    <row r="40" spans="1:8">
      <c r="A40" s="28" t="s">
        <v>141</v>
      </c>
      <c r="B40" s="16">
        <v>225</v>
      </c>
      <c r="C40" s="17">
        <v>43806</v>
      </c>
      <c r="D40" s="17">
        <v>43783</v>
      </c>
      <c r="E40" s="17"/>
      <c r="F40" s="17"/>
      <c r="G40" s="1">
        <f t="shared" si="0"/>
        <v>-23</v>
      </c>
      <c r="H40" s="16">
        <f t="shared" si="1"/>
        <v>-5175</v>
      </c>
    </row>
    <row r="41" spans="1:8">
      <c r="A41" s="28" t="s">
        <v>142</v>
      </c>
      <c r="B41" s="16">
        <v>620</v>
      </c>
      <c r="C41" s="17">
        <v>43806</v>
      </c>
      <c r="D41" s="17">
        <v>43783</v>
      </c>
      <c r="E41" s="17"/>
      <c r="F41" s="17"/>
      <c r="G41" s="1">
        <f t="shared" si="0"/>
        <v>-23</v>
      </c>
      <c r="H41" s="16">
        <f t="shared" si="1"/>
        <v>-14260</v>
      </c>
    </row>
    <row r="42" spans="1:8">
      <c r="A42" s="28" t="s">
        <v>143</v>
      </c>
      <c r="B42" s="16">
        <v>180</v>
      </c>
      <c r="C42" s="17">
        <v>43806</v>
      </c>
      <c r="D42" s="17">
        <v>43783</v>
      </c>
      <c r="E42" s="17"/>
      <c r="F42" s="17"/>
      <c r="G42" s="1">
        <f t="shared" si="0"/>
        <v>-23</v>
      </c>
      <c r="H42" s="16">
        <f t="shared" si="1"/>
        <v>-4140</v>
      </c>
    </row>
    <row r="43" spans="1:8">
      <c r="A43" s="28" t="s">
        <v>144</v>
      </c>
      <c r="B43" s="16">
        <v>160</v>
      </c>
      <c r="C43" s="17">
        <v>43806</v>
      </c>
      <c r="D43" s="17">
        <v>43783</v>
      </c>
      <c r="E43" s="17"/>
      <c r="F43" s="17"/>
      <c r="G43" s="1">
        <f t="shared" si="0"/>
        <v>-23</v>
      </c>
      <c r="H43" s="16">
        <f t="shared" si="1"/>
        <v>-3680</v>
      </c>
    </row>
    <row r="44" spans="1:8">
      <c r="A44" s="28" t="s">
        <v>145</v>
      </c>
      <c r="B44" s="16">
        <v>480</v>
      </c>
      <c r="C44" s="17">
        <v>43806</v>
      </c>
      <c r="D44" s="17">
        <v>43783</v>
      </c>
      <c r="E44" s="17"/>
      <c r="F44" s="17"/>
      <c r="G44" s="1">
        <f t="shared" si="0"/>
        <v>-23</v>
      </c>
      <c r="H44" s="16">
        <f t="shared" si="1"/>
        <v>-11040</v>
      </c>
    </row>
    <row r="45" spans="1:8">
      <c r="A45" s="28" t="s">
        <v>146</v>
      </c>
      <c r="B45" s="16">
        <v>471</v>
      </c>
      <c r="C45" s="17">
        <v>43806</v>
      </c>
      <c r="D45" s="17">
        <v>43783</v>
      </c>
      <c r="E45" s="17"/>
      <c r="F45" s="17"/>
      <c r="G45" s="1">
        <f t="shared" si="0"/>
        <v>-23</v>
      </c>
      <c r="H45" s="16">
        <f t="shared" si="1"/>
        <v>-10833</v>
      </c>
    </row>
    <row r="46" spans="1:8">
      <c r="A46" s="28" t="s">
        <v>147</v>
      </c>
      <c r="B46" s="16">
        <v>330</v>
      </c>
      <c r="C46" s="17">
        <v>43810</v>
      </c>
      <c r="D46" s="17">
        <v>43783</v>
      </c>
      <c r="E46" s="17"/>
      <c r="F46" s="17"/>
      <c r="G46" s="1">
        <f t="shared" si="0"/>
        <v>-27</v>
      </c>
      <c r="H46" s="16">
        <f t="shared" si="1"/>
        <v>-8910</v>
      </c>
    </row>
    <row r="47" spans="1:8">
      <c r="A47" s="28" t="s">
        <v>148</v>
      </c>
      <c r="B47" s="16">
        <v>670</v>
      </c>
      <c r="C47" s="17">
        <v>43812</v>
      </c>
      <c r="D47" s="17">
        <v>43783</v>
      </c>
      <c r="E47" s="17"/>
      <c r="F47" s="17"/>
      <c r="G47" s="1">
        <f t="shared" si="0"/>
        <v>-29</v>
      </c>
      <c r="H47" s="16">
        <f t="shared" si="1"/>
        <v>-19430</v>
      </c>
    </row>
    <row r="48" spans="1:8">
      <c r="A48" s="28" t="s">
        <v>149</v>
      </c>
      <c r="B48" s="16">
        <v>1804</v>
      </c>
      <c r="C48" s="17">
        <v>43812</v>
      </c>
      <c r="D48" s="17">
        <v>43783</v>
      </c>
      <c r="E48" s="17"/>
      <c r="F48" s="17"/>
      <c r="G48" s="1">
        <f t="shared" si="0"/>
        <v>-29</v>
      </c>
      <c r="H48" s="16">
        <f t="shared" si="1"/>
        <v>-52316</v>
      </c>
    </row>
    <row r="49" spans="1:8">
      <c r="A49" s="28" t="s">
        <v>150</v>
      </c>
      <c r="B49" s="16">
        <v>335</v>
      </c>
      <c r="C49" s="17">
        <v>43812</v>
      </c>
      <c r="D49" s="17">
        <v>43783</v>
      </c>
      <c r="E49" s="17"/>
      <c r="F49" s="17"/>
      <c r="G49" s="1">
        <f t="shared" si="0"/>
        <v>-29</v>
      </c>
      <c r="H49" s="16">
        <f t="shared" si="1"/>
        <v>-9715</v>
      </c>
    </row>
    <row r="50" spans="1:8">
      <c r="A50" s="28" t="s">
        <v>151</v>
      </c>
      <c r="B50" s="16">
        <v>335</v>
      </c>
      <c r="C50" s="17">
        <v>43812</v>
      </c>
      <c r="D50" s="17">
        <v>43783</v>
      </c>
      <c r="E50" s="17"/>
      <c r="F50" s="17"/>
      <c r="G50" s="1">
        <f t="shared" si="0"/>
        <v>-29</v>
      </c>
      <c r="H50" s="16">
        <f t="shared" si="1"/>
        <v>-9715</v>
      </c>
    </row>
    <row r="51" spans="1:8">
      <c r="A51" s="28" t="s">
        <v>152</v>
      </c>
      <c r="B51" s="16">
        <v>390.18</v>
      </c>
      <c r="C51" s="17">
        <v>43821</v>
      </c>
      <c r="D51" s="17">
        <v>43809</v>
      </c>
      <c r="E51" s="17"/>
      <c r="F51" s="17"/>
      <c r="G51" s="1">
        <f t="shared" si="0"/>
        <v>-12</v>
      </c>
      <c r="H51" s="16">
        <f t="shared" si="1"/>
        <v>-4682.16</v>
      </c>
    </row>
    <row r="52" spans="1:8">
      <c r="A52" s="28" t="s">
        <v>153</v>
      </c>
      <c r="B52" s="16">
        <v>690</v>
      </c>
      <c r="C52" s="17">
        <v>43827</v>
      </c>
      <c r="D52" s="17">
        <v>43809</v>
      </c>
      <c r="E52" s="17"/>
      <c r="F52" s="17"/>
      <c r="G52" s="1">
        <f t="shared" si="0"/>
        <v>-18</v>
      </c>
      <c r="H52" s="16">
        <f t="shared" si="1"/>
        <v>-12420</v>
      </c>
    </row>
    <row r="53" spans="1:8">
      <c r="A53" s="28" t="s">
        <v>154</v>
      </c>
      <c r="B53" s="16">
        <v>275</v>
      </c>
      <c r="C53" s="17">
        <v>43827</v>
      </c>
      <c r="D53" s="17">
        <v>43809</v>
      </c>
      <c r="E53" s="17"/>
      <c r="F53" s="17"/>
      <c r="G53" s="1">
        <f t="shared" si="0"/>
        <v>-18</v>
      </c>
      <c r="H53" s="16">
        <f t="shared" si="1"/>
        <v>-4950</v>
      </c>
    </row>
    <row r="54" spans="1:8">
      <c r="A54" s="28" t="s">
        <v>155</v>
      </c>
      <c r="B54" s="16">
        <v>270</v>
      </c>
      <c r="C54" s="17">
        <v>43827</v>
      </c>
      <c r="D54" s="17">
        <v>43809</v>
      </c>
      <c r="E54" s="17"/>
      <c r="F54" s="17"/>
      <c r="G54" s="1">
        <f t="shared" si="0"/>
        <v>-18</v>
      </c>
      <c r="H54" s="16">
        <f t="shared" si="1"/>
        <v>-4860</v>
      </c>
    </row>
    <row r="55" spans="1:8">
      <c r="A55" s="28" t="s">
        <v>156</v>
      </c>
      <c r="B55" s="16">
        <v>81.709999999999994</v>
      </c>
      <c r="C55" s="17">
        <v>43832</v>
      </c>
      <c r="D55" s="17">
        <v>43809</v>
      </c>
      <c r="E55" s="17"/>
      <c r="F55" s="17"/>
      <c r="G55" s="1">
        <f t="shared" si="0"/>
        <v>-23</v>
      </c>
      <c r="H55" s="16">
        <f t="shared" si="1"/>
        <v>-1879.33</v>
      </c>
    </row>
    <row r="56" spans="1:8">
      <c r="A56" s="28" t="s">
        <v>157</v>
      </c>
      <c r="B56" s="16">
        <v>3000</v>
      </c>
      <c r="C56" s="17">
        <v>43835</v>
      </c>
      <c r="D56" s="17">
        <v>43809</v>
      </c>
      <c r="E56" s="17"/>
      <c r="F56" s="17"/>
      <c r="G56" s="1">
        <f t="shared" si="0"/>
        <v>-26</v>
      </c>
      <c r="H56" s="16">
        <f t="shared" si="1"/>
        <v>-78000</v>
      </c>
    </row>
    <row r="57" spans="1:8">
      <c r="A57" s="28" t="s">
        <v>158</v>
      </c>
      <c r="B57" s="16">
        <v>1328</v>
      </c>
      <c r="C57" s="17">
        <v>43835</v>
      </c>
      <c r="D57" s="17">
        <v>43809</v>
      </c>
      <c r="E57" s="17"/>
      <c r="F57" s="17"/>
      <c r="G57" s="1">
        <f t="shared" si="0"/>
        <v>-26</v>
      </c>
      <c r="H57" s="16">
        <f t="shared" si="1"/>
        <v>-34528</v>
      </c>
    </row>
    <row r="58" spans="1:8">
      <c r="A58" s="28" t="s">
        <v>159</v>
      </c>
      <c r="B58" s="16">
        <v>971.16</v>
      </c>
      <c r="C58" s="17">
        <v>43835</v>
      </c>
      <c r="D58" s="17">
        <v>43809</v>
      </c>
      <c r="E58" s="17"/>
      <c r="F58" s="17"/>
      <c r="G58" s="1">
        <f t="shared" si="0"/>
        <v>-26</v>
      </c>
      <c r="H58" s="16">
        <f t="shared" si="1"/>
        <v>-25250.16</v>
      </c>
    </row>
    <row r="59" spans="1:8">
      <c r="A59" s="28" t="s">
        <v>160</v>
      </c>
      <c r="B59" s="16">
        <v>3265.99</v>
      </c>
      <c r="C59" s="17">
        <v>43835</v>
      </c>
      <c r="D59" s="17">
        <v>43809</v>
      </c>
      <c r="E59" s="17"/>
      <c r="F59" s="17"/>
      <c r="G59" s="1">
        <f t="shared" si="0"/>
        <v>-26</v>
      </c>
      <c r="H59" s="16">
        <f t="shared" si="1"/>
        <v>-84915.739999999991</v>
      </c>
    </row>
    <row r="60" spans="1:8">
      <c r="A60" s="28" t="s">
        <v>161</v>
      </c>
      <c r="B60" s="16">
        <v>48.39</v>
      </c>
      <c r="C60" s="17">
        <v>43839</v>
      </c>
      <c r="D60" s="17">
        <v>43809</v>
      </c>
      <c r="E60" s="17"/>
      <c r="F60" s="17"/>
      <c r="G60" s="1">
        <f t="shared" si="0"/>
        <v>-30</v>
      </c>
      <c r="H60" s="16">
        <f t="shared" si="1"/>
        <v>-1451.7</v>
      </c>
    </row>
    <row r="61" spans="1:8">
      <c r="A61" s="28" t="s">
        <v>162</v>
      </c>
      <c r="B61" s="16">
        <v>1060</v>
      </c>
      <c r="C61" s="17">
        <v>43839</v>
      </c>
      <c r="D61" s="17">
        <v>43809</v>
      </c>
      <c r="E61" s="17"/>
      <c r="F61" s="17"/>
      <c r="G61" s="1">
        <f t="shared" si="0"/>
        <v>-30</v>
      </c>
      <c r="H61" s="16">
        <f t="shared" si="1"/>
        <v>-31800</v>
      </c>
    </row>
    <row r="62" spans="1:8">
      <c r="A62" s="28" t="s">
        <v>163</v>
      </c>
      <c r="B62" s="16">
        <v>300</v>
      </c>
      <c r="C62" s="17">
        <v>43839</v>
      </c>
      <c r="D62" s="17">
        <v>43809</v>
      </c>
      <c r="E62" s="17"/>
      <c r="F62" s="17"/>
      <c r="G62" s="1">
        <f t="shared" si="0"/>
        <v>-30</v>
      </c>
      <c r="H62" s="16">
        <f t="shared" si="1"/>
        <v>-9000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2020-01-10T12:07:32Z</dcterms:modified>
</cp:coreProperties>
</file>