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576" windowHeight="12432" activeTab="3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9" i="1"/>
  <c r="C1" i="5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H9"/>
  <c r="G9"/>
  <c r="G8"/>
  <c r="H8"/>
  <c r="G7"/>
  <c r="H7"/>
  <c r="G6"/>
  <c r="H6"/>
  <c r="G5"/>
  <c r="H5"/>
  <c r="G4"/>
  <c r="H4"/>
  <c r="C1"/>
  <c r="B18" i="1"/>
  <c r="B1" i="4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H16"/>
  <c r="G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H31"/>
  <c r="G30"/>
  <c r="G29"/>
  <c r="G28"/>
  <c r="H28"/>
  <c r="G27"/>
  <c r="G26"/>
  <c r="G25"/>
  <c r="G24"/>
  <c r="H24"/>
  <c r="G23"/>
  <c r="G22"/>
  <c r="G21"/>
  <c r="H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G5"/>
  <c r="H5"/>
  <c r="G4"/>
  <c r="B17" i="1"/>
  <c r="H203" i="2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0"/>
  <c r="H29"/>
  <c r="H27"/>
  <c r="H26"/>
  <c r="H25"/>
  <c r="H23"/>
  <c r="H22"/>
  <c r="H19"/>
  <c r="H18"/>
  <c r="H17"/>
  <c r="H15"/>
  <c r="H14"/>
  <c r="H13"/>
  <c r="H11"/>
  <c r="H10"/>
  <c r="H9"/>
  <c r="H7"/>
  <c r="H6"/>
  <c r="H4"/>
  <c r="C18" i="1"/>
  <c r="B19"/>
  <c r="C1" i="2"/>
  <c r="B16" i="1"/>
  <c r="B1" i="2"/>
  <c r="C16" i="1"/>
  <c r="C10" s="1"/>
  <c r="E10" s="1"/>
  <c r="C19"/>
  <c r="C17"/>
  <c r="H1" i="5"/>
  <c r="A10" i="1"/>
  <c r="H1" i="4"/>
  <c r="G1"/>
  <c r="E18" i="1"/>
  <c r="H1" i="3"/>
  <c r="G1"/>
  <c r="E17" i="1"/>
  <c r="H1" i="2"/>
  <c r="G1"/>
  <c r="E16" i="1"/>
</calcChain>
</file>

<file path=xl/sharedStrings.xml><?xml version="1.0" encoding="utf-8"?>
<sst xmlns="http://schemas.openxmlformats.org/spreadsheetml/2006/main" count="156" uniqueCount="132">
  <si>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</si>
  <si>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</si>
  <si>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</si>
  <si>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</si>
  <si>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</si>
  <si>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</si>
  <si>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</si>
  <si>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</si>
  <si>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</si>
  <si>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</si>
  <si>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</si>
  <si>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</si>
  <si>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</si>
  <si>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</si>
  <si>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</si>
  <si>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</si>
  <si>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</si>
  <si>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</si>
  <si>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</si>
  <si>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</si>
  <si>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</si>
  <si>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20020 LAINATE (MI) VIA CAIROLI, 33 C.F. 93527590157 C.M. MIIC8BE00Q</t>
  </si>
  <si>
    <t>3/28 del 20/12/2016</t>
  </si>
  <si>
    <t>1119 del 28/12/2016</t>
  </si>
  <si>
    <t>0561/EL del 20/12/2016</t>
  </si>
  <si>
    <t>8Z01026438 del 06/12/2016</t>
  </si>
  <si>
    <t>8Z01019683 del 06/12/2016</t>
  </si>
  <si>
    <t>8Z01026057 del 06/12/2016</t>
  </si>
  <si>
    <t>PAE0041589 del 31/12/2016</t>
  </si>
  <si>
    <t>3 del 12/12/2016</t>
  </si>
  <si>
    <t>7 del 31/12/2016</t>
  </si>
  <si>
    <t>691/2016 del 27/12/2016</t>
  </si>
  <si>
    <t>134 del 30/12/2016</t>
  </si>
  <si>
    <t>40220 del 31/01/2017</t>
  </si>
  <si>
    <t>36/02 del 01/02/2017</t>
  </si>
  <si>
    <t>20174G00330 del 30/01/2017</t>
  </si>
  <si>
    <t>8717041679 del 10/02/2017</t>
  </si>
  <si>
    <t>57/2017 del 03/02/2017</t>
  </si>
  <si>
    <t>40360 del 13/02/2017</t>
  </si>
  <si>
    <t>8Z00133528 del 06/02/2017</t>
  </si>
  <si>
    <t>8Z00133959 del 06/02/2017</t>
  </si>
  <si>
    <t>8Z00132325 del 06/02/2017</t>
  </si>
  <si>
    <t>FatPAM 24 del 27/02/2017</t>
  </si>
  <si>
    <t>0022/EL del 31/01/2017</t>
  </si>
  <si>
    <t>170130/E del 19/01/2017</t>
  </si>
  <si>
    <t>8717065699 del 07/03/2017</t>
  </si>
  <si>
    <t>PAE0004938 del 28/02/2017</t>
  </si>
  <si>
    <t>019 del 09/03/2017</t>
  </si>
  <si>
    <t>017 del 09/03/2017</t>
  </si>
  <si>
    <t>018 del 09/03/2017</t>
  </si>
  <si>
    <t>20174G00977 del 07/03/2017</t>
  </si>
  <si>
    <t>1 del 28/02/2017</t>
  </si>
  <si>
    <t>V3-6607 del 10/03/2017</t>
  </si>
  <si>
    <t>V3-6605 del 10/03/2017</t>
  </si>
  <si>
    <t>V3-6606 del 10/03/2017</t>
  </si>
  <si>
    <t>74/2017 del 08/02/2017</t>
  </si>
  <si>
    <t>75/2017 del 08/02/2017</t>
  </si>
  <si>
    <t>FVPA17-0009 del 31/03/2017</t>
  </si>
  <si>
    <t>PA480 del 31/03/2017</t>
  </si>
  <si>
    <t>PA481 del 31/03/2017</t>
  </si>
  <si>
    <t>7 del 06/04/2017</t>
  </si>
  <si>
    <t>8 del 06/04/2017</t>
  </si>
  <si>
    <t>20174G01429 del 06/04/2017</t>
  </si>
  <si>
    <t>0074/EL del 28/02/2017</t>
  </si>
  <si>
    <t>1137904015 del 11/04/2017</t>
  </si>
  <si>
    <t>2074 del 11/04/2017</t>
  </si>
  <si>
    <t>156/2017 del 22/03/2017</t>
  </si>
  <si>
    <t>208/2017 del 18/04/2017</t>
  </si>
  <si>
    <t>209/2017 del 18/04/2017</t>
  </si>
  <si>
    <t>210/2017 del 18/04/2017</t>
  </si>
  <si>
    <t>211/2017 del 18/04/2017</t>
  </si>
  <si>
    <t>212/2017 del 18/04/2017</t>
  </si>
  <si>
    <t>8Z00302405 del 06/04/2017</t>
  </si>
  <si>
    <t>8Z00298637 del 06/04/2017</t>
  </si>
  <si>
    <t>8Z00295127 del 06/04/2017</t>
  </si>
  <si>
    <t>0109/EL del 31/03/2017</t>
  </si>
  <si>
    <t>PAE0014449 del 30/04/2017</t>
  </si>
  <si>
    <t>20174G01589 del 26/04/2017</t>
  </si>
  <si>
    <t>000002/PA del 29/04/2017</t>
  </si>
  <si>
    <t>36 del 28/04/2017</t>
  </si>
  <si>
    <t>101 del 26/04/2017</t>
  </si>
  <si>
    <t>144 del 10/05/2017</t>
  </si>
  <si>
    <t>123 del 03/05/2017</t>
  </si>
  <si>
    <t>8717154016 del 24/05/2017</t>
  </si>
  <si>
    <t>2800005899 del 18/05/2017</t>
  </si>
  <si>
    <t>0204/EL del 28/04/2017</t>
  </si>
  <si>
    <t>8717157012 del 25/05/2017</t>
  </si>
  <si>
    <t>20174G02038 del 22/05/2017</t>
  </si>
  <si>
    <t>PA0108 del 28/05/2017</t>
  </si>
  <si>
    <t>243 del 31/05/2017</t>
  </si>
  <si>
    <t>PA525/2017 del 31/05/2017</t>
  </si>
  <si>
    <t>3401 del 31/05/2017</t>
  </si>
  <si>
    <t>V3-13506 del 26/05/2017</t>
  </si>
  <si>
    <t>V3-13600 del 29/05/2017</t>
  </si>
  <si>
    <t>FatPAM 152 del 31/05/2017</t>
  </si>
  <si>
    <t>F 400194 del 31/05/2017</t>
  </si>
  <si>
    <t>F 400193 del 31/05/2017</t>
  </si>
  <si>
    <t>FatPAM 151 del 31/05/2017</t>
  </si>
  <si>
    <t>7/PA del 31/05/2017</t>
  </si>
  <si>
    <t>PA 1 del 13/06/2017</t>
  </si>
  <si>
    <t>PA 2 del 13/06/2017</t>
  </si>
  <si>
    <t>24/PA del 02/06/2017</t>
  </si>
  <si>
    <t>25/PA del 02/06/2017</t>
  </si>
  <si>
    <t>0252/EL del 31/05/2017</t>
  </si>
  <si>
    <t>8Z00478361 del 07/06/2017</t>
  </si>
  <si>
    <t>8Z00478993 del 07/06/2017</t>
  </si>
  <si>
    <t>8Z00474222 del 07/06/2017</t>
  </si>
  <si>
    <t>26/PA del 02/06/2017</t>
  </si>
  <si>
    <t>13 del 12/06/2017</t>
  </si>
  <si>
    <t>14 del 12/06/2017</t>
  </si>
  <si>
    <t>283/2017 del 23/05/2017</t>
  </si>
  <si>
    <t>20174E20963 del 19/06/2017</t>
  </si>
  <si>
    <t>V3-15071 del 22/06/2017</t>
  </si>
  <si>
    <t>PA974 del 30/06/2017</t>
  </si>
  <si>
    <t>163 del 30/06/2017</t>
  </si>
  <si>
    <t>230 del 04/07/2017</t>
  </si>
  <si>
    <t>1137908351 del 30/06/2017</t>
  </si>
  <si>
    <t>FATTPA 5_17 del 26/06/2017</t>
  </si>
  <si>
    <t>FATTPA 6_17 del 26/06/2017</t>
  </si>
  <si>
    <t>281/02 del 03/07/2017</t>
  </si>
  <si>
    <t>000395-0CPA del 18/07/2017</t>
  </si>
  <si>
    <t>PA999 del 14/07/2017</t>
  </si>
  <si>
    <t>PAE0021659 del 30/06/2017</t>
  </si>
  <si>
    <t>F 400207 del 30/06/2017</t>
  </si>
  <si>
    <t>8Z00640057 del 07/08/2017</t>
  </si>
  <si>
    <t>8717258192 del 08/09/2017</t>
  </si>
  <si>
    <t>8717260207 del 08/09/2017</t>
  </si>
  <si>
    <t>8717257455 del 08/09/2017</t>
  </si>
  <si>
    <t>8717257061 del 08/09/2017</t>
  </si>
  <si>
    <t>8Z00641826 del 07/08/2017</t>
  </si>
  <si>
    <t>8Z00636614 del 07/08/2017</t>
  </si>
  <si>
    <t>PAE0027928 del 31/08/2017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</si>
</sst>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opLeftCell="A10" workbookViewId="0">
      <selection activeCell="B1" sqref="B1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2017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110</v>
      </c>
      <c r="B10" s="37"/>
      <c r="C10" s="50">
        <f>SUM(C16:D19)</f>
        <v>84638.15</v>
      </c>
      <c r="D10" s="37"/>
      <c r="E10" s="38">
        <f>('Trimestre 1'!H1+'Trimestre 2'!H1+'Trimestre 3'!H1+'Trimestre 4'!H1)/C10</f>
        <v>-18.668732835015891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29</v>
      </c>
      <c r="C16" s="51">
        <f>'Trimestre 1'!B1</f>
        <v>13740.86</v>
      </c>
      <c r="D16" s="52"/>
      <c r="E16" s="51">
        <f>'Trimestre 1'!G1</f>
        <v>-5.4124887379683653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57</v>
      </c>
      <c r="C17" s="51">
        <f>'Trimestre 2'!B1</f>
        <v>50936.44</v>
      </c>
      <c r="D17" s="52"/>
      <c r="E17" s="51">
        <f>'Trimestre 2'!G1</f>
        <v>-20.781705984949088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24</v>
      </c>
      <c r="C18" s="51">
        <f>'Trimestre 3'!B1</f>
        <v>19960.849999999995</v>
      </c>
      <c r="D18" s="52"/>
      <c r="E18" s="51">
        <f>'Trimestre 3'!G1</f>
        <v>-22.402284471853658</v>
      </c>
      <c r="F18" s="53"/>
    </row>
    <row r="19" spans="1:12" ht="21.75" customHeight="1" thickBot="1">
      <c r="A19" s="24" t="s">
        <v>18</v>
      </c>
      <c r="B19" s="25">
        <f>'Trimestre 4'!C1</f>
        <v>0</v>
      </c>
      <c r="C19" s="47">
        <f>'Trimestre 4'!B1</f>
        <v>0</v>
      </c>
      <c r="D19" s="49"/>
      <c r="E19" s="47">
        <f>'Trimestre 4'!G1</f>
        <v>0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13740.86</v>
      </c>
      <c r="C1">
        <f>COUNTA(A4:A203)</f>
        <v>29</v>
      </c>
      <c r="G1" s="20">
        <f>IF(B1&lt;&gt;0,H1/B1,0)</f>
        <v>-5.4124887379683653</v>
      </c>
      <c r="H1" s="19">
        <f>SUM(H4:H195)</f>
        <v>-74372.25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214.29</v>
      </c>
      <c r="C4" s="17">
        <v>42756</v>
      </c>
      <c r="D4" s="17">
        <v>42796</v>
      </c>
      <c r="E4" s="17"/>
      <c r="F4" s="17"/>
      <c r="G4" s="1">
        <f>D4-C4-(F4-E4)</f>
        <v>40</v>
      </c>
      <c r="H4" s="16">
        <f>B4*G4</f>
        <v>8571.6</v>
      </c>
    </row>
    <row r="5" spans="1:8">
      <c r="A5" s="28" t="s">
        <v>23</v>
      </c>
      <c r="B5" s="16">
        <v>212</v>
      </c>
      <c r="C5" s="17">
        <v>42763</v>
      </c>
      <c r="D5" s="17">
        <v>42796</v>
      </c>
      <c r="E5" s="17"/>
      <c r="F5" s="17"/>
      <c r="G5" s="1">
        <f t="shared" ref="G5:G68" si="0">D5-C5-(F5-E5)</f>
        <v>33</v>
      </c>
      <c r="H5" s="16">
        <f t="shared" ref="H5:H68" si="1">B5*G5</f>
        <v>6996</v>
      </c>
    </row>
    <row r="6" spans="1:8">
      <c r="A6" s="28" t="s">
        <v>24</v>
      </c>
      <c r="B6" s="16">
        <v>445.91</v>
      </c>
      <c r="C6" s="17">
        <v>42763</v>
      </c>
      <c r="D6" s="17">
        <v>42796</v>
      </c>
      <c r="E6" s="17"/>
      <c r="F6" s="17"/>
      <c r="G6" s="1">
        <f t="shared" si="0"/>
        <v>33</v>
      </c>
      <c r="H6" s="16">
        <f t="shared" si="1"/>
        <v>14715.03</v>
      </c>
    </row>
    <row r="7" spans="1:8">
      <c r="A7" s="28" t="s">
        <v>25</v>
      </c>
      <c r="B7" s="16">
        <v>99.78</v>
      </c>
      <c r="C7" s="17">
        <v>42763</v>
      </c>
      <c r="D7" s="17">
        <v>42796</v>
      </c>
      <c r="E7" s="17"/>
      <c r="F7" s="17"/>
      <c r="G7" s="1">
        <f t="shared" si="0"/>
        <v>33</v>
      </c>
      <c r="H7" s="16">
        <f t="shared" si="1"/>
        <v>3292.7400000000002</v>
      </c>
    </row>
    <row r="8" spans="1:8">
      <c r="A8" s="28" t="s">
        <v>26</v>
      </c>
      <c r="B8" s="16">
        <v>143.5</v>
      </c>
      <c r="C8" s="17">
        <v>42763</v>
      </c>
      <c r="D8" s="17">
        <v>42796</v>
      </c>
      <c r="E8" s="17"/>
      <c r="F8" s="17"/>
      <c r="G8" s="1">
        <f t="shared" si="0"/>
        <v>33</v>
      </c>
      <c r="H8" s="16">
        <f t="shared" si="1"/>
        <v>4735.5</v>
      </c>
    </row>
    <row r="9" spans="1:8">
      <c r="A9" s="28" t="s">
        <v>27</v>
      </c>
      <c r="B9" s="16">
        <v>143.5</v>
      </c>
      <c r="C9" s="17">
        <v>42763</v>
      </c>
      <c r="D9" s="17">
        <v>42796</v>
      </c>
      <c r="E9" s="17"/>
      <c r="F9" s="17"/>
      <c r="G9" s="1">
        <f t="shared" si="0"/>
        <v>33</v>
      </c>
      <c r="H9" s="16">
        <f t="shared" si="1"/>
        <v>4735.5</v>
      </c>
    </row>
    <row r="10" spans="1:8">
      <c r="A10" s="28" t="s">
        <v>28</v>
      </c>
      <c r="B10" s="16">
        <v>63</v>
      </c>
      <c r="C10" s="17">
        <v>42775</v>
      </c>
      <c r="D10" s="17">
        <v>42796</v>
      </c>
      <c r="E10" s="17"/>
      <c r="F10" s="17"/>
      <c r="G10" s="1">
        <f t="shared" si="0"/>
        <v>21</v>
      </c>
      <c r="H10" s="16">
        <f t="shared" si="1"/>
        <v>1323</v>
      </c>
    </row>
    <row r="11" spans="1:8">
      <c r="A11" s="28" t="s">
        <v>29</v>
      </c>
      <c r="B11" s="16">
        <v>180</v>
      </c>
      <c r="C11" s="17">
        <v>42756</v>
      </c>
      <c r="D11" s="17">
        <v>42796</v>
      </c>
      <c r="E11" s="17"/>
      <c r="F11" s="17"/>
      <c r="G11" s="1">
        <f t="shared" si="0"/>
        <v>40</v>
      </c>
      <c r="H11" s="16">
        <f t="shared" si="1"/>
        <v>7200</v>
      </c>
    </row>
    <row r="12" spans="1:8">
      <c r="A12" s="28" t="s">
        <v>30</v>
      </c>
      <c r="B12" s="16">
        <v>147</v>
      </c>
      <c r="C12" s="17">
        <v>42777</v>
      </c>
      <c r="D12" s="17">
        <v>42796</v>
      </c>
      <c r="E12" s="17"/>
      <c r="F12" s="17"/>
      <c r="G12" s="1">
        <f t="shared" si="0"/>
        <v>19</v>
      </c>
      <c r="H12" s="16">
        <f t="shared" si="1"/>
        <v>2793</v>
      </c>
    </row>
    <row r="13" spans="1:8">
      <c r="A13" s="28" t="s">
        <v>31</v>
      </c>
      <c r="B13" s="16">
        <v>120</v>
      </c>
      <c r="C13" s="17">
        <v>42789</v>
      </c>
      <c r="D13" s="17">
        <v>42796</v>
      </c>
      <c r="E13" s="17"/>
      <c r="F13" s="17"/>
      <c r="G13" s="1">
        <f t="shared" si="0"/>
        <v>7</v>
      </c>
      <c r="H13" s="16">
        <f t="shared" si="1"/>
        <v>840</v>
      </c>
    </row>
    <row r="14" spans="1:8">
      <c r="A14" s="28" t="s">
        <v>32</v>
      </c>
      <c r="B14" s="16">
        <v>537.79999999999995</v>
      </c>
      <c r="C14" s="17">
        <v>42789</v>
      </c>
      <c r="D14" s="17">
        <v>42796</v>
      </c>
      <c r="E14" s="17"/>
      <c r="F14" s="17"/>
      <c r="G14" s="1">
        <f t="shared" si="0"/>
        <v>7</v>
      </c>
      <c r="H14" s="16">
        <f t="shared" si="1"/>
        <v>3764.5999999999995</v>
      </c>
    </row>
    <row r="15" spans="1:8">
      <c r="A15" s="28" t="s">
        <v>33</v>
      </c>
      <c r="B15" s="16">
        <v>70.650000000000006</v>
      </c>
      <c r="C15" s="17">
        <v>42797</v>
      </c>
      <c r="D15" s="17">
        <v>42796</v>
      </c>
      <c r="E15" s="17"/>
      <c r="F15" s="17"/>
      <c r="G15" s="1">
        <f t="shared" si="0"/>
        <v>-1</v>
      </c>
      <c r="H15" s="16">
        <f t="shared" si="1"/>
        <v>-70.650000000000006</v>
      </c>
    </row>
    <row r="16" spans="1:8">
      <c r="A16" s="28" t="s">
        <v>34</v>
      </c>
      <c r="B16" s="16">
        <v>1800</v>
      </c>
      <c r="C16" s="17">
        <v>42798</v>
      </c>
      <c r="D16" s="17">
        <v>42796</v>
      </c>
      <c r="E16" s="17"/>
      <c r="F16" s="17"/>
      <c r="G16" s="1">
        <f t="shared" si="0"/>
        <v>-2</v>
      </c>
      <c r="H16" s="16">
        <f t="shared" si="1"/>
        <v>-3600</v>
      </c>
    </row>
    <row r="17" spans="1:8">
      <c r="A17" s="28" t="s">
        <v>35</v>
      </c>
      <c r="B17" s="16">
        <v>185</v>
      </c>
      <c r="C17" s="17">
        <v>42798</v>
      </c>
      <c r="D17" s="17">
        <v>42796</v>
      </c>
      <c r="E17" s="17"/>
      <c r="F17" s="17"/>
      <c r="G17" s="1">
        <f t="shared" si="0"/>
        <v>-2</v>
      </c>
      <c r="H17" s="16">
        <f t="shared" si="1"/>
        <v>-370</v>
      </c>
    </row>
    <row r="18" spans="1:8">
      <c r="A18" s="28" t="s">
        <v>36</v>
      </c>
      <c r="B18" s="16">
        <v>21.74</v>
      </c>
      <c r="C18" s="17">
        <v>42809</v>
      </c>
      <c r="D18" s="17">
        <v>42796</v>
      </c>
      <c r="E18" s="17"/>
      <c r="F18" s="17"/>
      <c r="G18" s="1">
        <f t="shared" si="0"/>
        <v>-13</v>
      </c>
      <c r="H18" s="16">
        <f t="shared" si="1"/>
        <v>-282.62</v>
      </c>
    </row>
    <row r="19" spans="1:8">
      <c r="A19" s="28" t="s">
        <v>37</v>
      </c>
      <c r="B19" s="16">
        <v>150</v>
      </c>
      <c r="C19" s="17">
        <v>42803</v>
      </c>
      <c r="D19" s="17">
        <v>42796</v>
      </c>
      <c r="E19" s="17"/>
      <c r="F19" s="17"/>
      <c r="G19" s="1">
        <f t="shared" si="0"/>
        <v>-7</v>
      </c>
      <c r="H19" s="16">
        <f t="shared" si="1"/>
        <v>-1050</v>
      </c>
    </row>
    <row r="20" spans="1:8">
      <c r="A20" s="28" t="s">
        <v>38</v>
      </c>
      <c r="B20" s="16">
        <v>236.02</v>
      </c>
      <c r="C20" s="17">
        <v>42811</v>
      </c>
      <c r="D20" s="17">
        <v>42796</v>
      </c>
      <c r="E20" s="17"/>
      <c r="F20" s="17"/>
      <c r="G20" s="1">
        <f t="shared" si="0"/>
        <v>-15</v>
      </c>
      <c r="H20" s="16">
        <f t="shared" si="1"/>
        <v>-3540.3</v>
      </c>
    </row>
    <row r="21" spans="1:8">
      <c r="A21" s="28" t="s">
        <v>39</v>
      </c>
      <c r="B21" s="16">
        <v>143.86000000000001</v>
      </c>
      <c r="C21" s="17">
        <v>42818</v>
      </c>
      <c r="D21" s="17">
        <v>42796</v>
      </c>
      <c r="E21" s="17"/>
      <c r="F21" s="17"/>
      <c r="G21" s="1">
        <f t="shared" si="0"/>
        <v>-22</v>
      </c>
      <c r="H21" s="16">
        <f t="shared" si="1"/>
        <v>-3164.92</v>
      </c>
    </row>
    <row r="22" spans="1:8">
      <c r="A22" s="28" t="s">
        <v>40</v>
      </c>
      <c r="B22" s="16">
        <v>144.18</v>
      </c>
      <c r="C22" s="17">
        <v>42818</v>
      </c>
      <c r="D22" s="17">
        <v>42796</v>
      </c>
      <c r="E22" s="17"/>
      <c r="F22" s="17"/>
      <c r="G22" s="1">
        <f t="shared" si="0"/>
        <v>-22</v>
      </c>
      <c r="H22" s="16">
        <f t="shared" si="1"/>
        <v>-3171.96</v>
      </c>
    </row>
    <row r="23" spans="1:8">
      <c r="A23" s="28" t="s">
        <v>41</v>
      </c>
      <c r="B23" s="16">
        <v>100.88</v>
      </c>
      <c r="C23" s="17">
        <v>42818</v>
      </c>
      <c r="D23" s="17">
        <v>42796</v>
      </c>
      <c r="E23" s="17"/>
      <c r="F23" s="17"/>
      <c r="G23" s="1">
        <f t="shared" si="0"/>
        <v>-22</v>
      </c>
      <c r="H23" s="16">
        <f t="shared" si="1"/>
        <v>-2219.3599999999997</v>
      </c>
    </row>
    <row r="24" spans="1:8">
      <c r="A24" s="28" t="s">
        <v>42</v>
      </c>
      <c r="B24" s="16">
        <v>200</v>
      </c>
      <c r="C24" s="17">
        <v>42824</v>
      </c>
      <c r="D24" s="17">
        <v>42796</v>
      </c>
      <c r="E24" s="17"/>
      <c r="F24" s="17"/>
      <c r="G24" s="1">
        <f t="shared" si="0"/>
        <v>-28</v>
      </c>
      <c r="H24" s="16">
        <f t="shared" si="1"/>
        <v>-5600</v>
      </c>
    </row>
    <row r="25" spans="1:8">
      <c r="A25" s="28" t="s">
        <v>43</v>
      </c>
      <c r="B25" s="16">
        <v>364.09</v>
      </c>
      <c r="C25" s="17">
        <v>42817</v>
      </c>
      <c r="D25" s="17">
        <v>42796</v>
      </c>
      <c r="E25" s="17"/>
      <c r="F25" s="17"/>
      <c r="G25" s="1">
        <f t="shared" si="0"/>
        <v>-21</v>
      </c>
      <c r="H25" s="16">
        <f t="shared" si="1"/>
        <v>-7645.8899999999994</v>
      </c>
    </row>
    <row r="26" spans="1:8">
      <c r="A26" s="28" t="s">
        <v>44</v>
      </c>
      <c r="B26" s="16">
        <v>2146.5</v>
      </c>
      <c r="C26" s="17">
        <v>42792</v>
      </c>
      <c r="D26" s="17">
        <v>42810</v>
      </c>
      <c r="E26" s="17"/>
      <c r="F26" s="17"/>
      <c r="G26" s="1">
        <f t="shared" si="0"/>
        <v>18</v>
      </c>
      <c r="H26" s="16">
        <f t="shared" si="1"/>
        <v>38637</v>
      </c>
    </row>
    <row r="27" spans="1:8">
      <c r="A27" s="28" t="s">
        <v>45</v>
      </c>
      <c r="B27" s="16">
        <v>223.16</v>
      </c>
      <c r="C27" s="17">
        <v>42832</v>
      </c>
      <c r="D27" s="17">
        <v>42810</v>
      </c>
      <c r="E27" s="17"/>
      <c r="F27" s="17"/>
      <c r="G27" s="1">
        <f t="shared" si="0"/>
        <v>-22</v>
      </c>
      <c r="H27" s="16">
        <f t="shared" si="1"/>
        <v>-4909.5199999999995</v>
      </c>
    </row>
    <row r="28" spans="1:8">
      <c r="A28" s="28" t="s">
        <v>46</v>
      </c>
      <c r="B28" s="16">
        <v>63</v>
      </c>
      <c r="C28" s="17">
        <v>42832</v>
      </c>
      <c r="D28" s="17">
        <v>42810</v>
      </c>
      <c r="E28" s="17"/>
      <c r="F28" s="17"/>
      <c r="G28" s="1">
        <f t="shared" si="0"/>
        <v>-22</v>
      </c>
      <c r="H28" s="16">
        <f t="shared" si="1"/>
        <v>-1386</v>
      </c>
    </row>
    <row r="29" spans="1:8">
      <c r="A29" s="28" t="s">
        <v>47</v>
      </c>
      <c r="B29" s="16">
        <v>1800</v>
      </c>
      <c r="C29" s="17">
        <v>42834</v>
      </c>
      <c r="D29" s="17">
        <v>42810</v>
      </c>
      <c r="E29" s="17"/>
      <c r="F29" s="17"/>
      <c r="G29" s="1">
        <f t="shared" si="0"/>
        <v>-24</v>
      </c>
      <c r="H29" s="16">
        <f t="shared" si="1"/>
        <v>-43200</v>
      </c>
    </row>
    <row r="30" spans="1:8">
      <c r="A30" s="28" t="s">
        <v>48</v>
      </c>
      <c r="B30" s="16">
        <v>1800</v>
      </c>
      <c r="C30" s="17">
        <v>42834</v>
      </c>
      <c r="D30" s="17">
        <v>42810</v>
      </c>
      <c r="E30" s="17"/>
      <c r="F30" s="17"/>
      <c r="G30" s="1">
        <f t="shared" si="0"/>
        <v>-24</v>
      </c>
      <c r="H30" s="16">
        <f t="shared" si="1"/>
        <v>-43200</v>
      </c>
    </row>
    <row r="31" spans="1:8">
      <c r="A31" s="28" t="s">
        <v>49</v>
      </c>
      <c r="B31" s="16">
        <v>1800</v>
      </c>
      <c r="C31" s="17">
        <v>42834</v>
      </c>
      <c r="D31" s="17">
        <v>42810</v>
      </c>
      <c r="E31" s="17"/>
      <c r="F31" s="17"/>
      <c r="G31" s="1">
        <f t="shared" si="0"/>
        <v>-24</v>
      </c>
      <c r="H31" s="16">
        <f t="shared" si="1"/>
        <v>-43200</v>
      </c>
    </row>
    <row r="32" spans="1:8">
      <c r="A32" s="28" t="s">
        <v>50</v>
      </c>
      <c r="B32" s="16">
        <v>185</v>
      </c>
      <c r="C32" s="17">
        <v>42839</v>
      </c>
      <c r="D32" s="17">
        <v>42810</v>
      </c>
      <c r="E32" s="17"/>
      <c r="F32" s="17"/>
      <c r="G32" s="1">
        <f t="shared" si="0"/>
        <v>-29</v>
      </c>
      <c r="H32" s="16">
        <f t="shared" si="1"/>
        <v>-5365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50936.44</v>
      </c>
      <c r="C1">
        <f>COUNTA(A4:A203)</f>
        <v>57</v>
      </c>
      <c r="G1" s="20">
        <f>IF(B1&lt;&gt;0,H1/B1,0)</f>
        <v>-20.781705984949088</v>
      </c>
      <c r="H1" s="19">
        <f>SUM(H4:H195)</f>
        <v>-1058546.1200000001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51</v>
      </c>
      <c r="B4" s="16">
        <v>150</v>
      </c>
      <c r="C4" s="17">
        <v>42841</v>
      </c>
      <c r="D4" s="17">
        <v>42837</v>
      </c>
      <c r="E4" s="17"/>
      <c r="F4" s="17"/>
      <c r="G4" s="1">
        <f>D4-C4-(F4-E4)</f>
        <v>-4</v>
      </c>
      <c r="H4" s="16">
        <f>B4*G4</f>
        <v>-600</v>
      </c>
    </row>
    <row r="5" spans="1:8">
      <c r="A5" s="28" t="s">
        <v>52</v>
      </c>
      <c r="B5" s="16">
        <v>104.76</v>
      </c>
      <c r="C5" s="17">
        <v>42844</v>
      </c>
      <c r="D5" s="17">
        <v>42837</v>
      </c>
      <c r="E5" s="17"/>
      <c r="F5" s="17"/>
      <c r="G5" s="1">
        <f t="shared" ref="G5:G68" si="0">D5-C5-(F5-E5)</f>
        <v>-7</v>
      </c>
      <c r="H5" s="16">
        <f t="shared" ref="H5:H68" si="1">B5*G5</f>
        <v>-733.32</v>
      </c>
    </row>
    <row r="6" spans="1:8">
      <c r="A6" s="28" t="s">
        <v>53</v>
      </c>
      <c r="B6" s="16">
        <v>280.33</v>
      </c>
      <c r="C6" s="17">
        <v>42844</v>
      </c>
      <c r="D6" s="17">
        <v>42837</v>
      </c>
      <c r="E6" s="17"/>
      <c r="F6" s="17"/>
      <c r="G6" s="1">
        <f t="shared" si="0"/>
        <v>-7</v>
      </c>
      <c r="H6" s="16">
        <f t="shared" si="1"/>
        <v>-1962.31</v>
      </c>
    </row>
    <row r="7" spans="1:8">
      <c r="A7" s="28" t="s">
        <v>54</v>
      </c>
      <c r="B7" s="16">
        <v>194.99</v>
      </c>
      <c r="C7" s="17">
        <v>42846</v>
      </c>
      <c r="D7" s="17">
        <v>42837</v>
      </c>
      <c r="E7" s="17"/>
      <c r="F7" s="17"/>
      <c r="G7" s="1">
        <f t="shared" si="0"/>
        <v>-9</v>
      </c>
      <c r="H7" s="16">
        <f t="shared" si="1"/>
        <v>-1754.91</v>
      </c>
    </row>
    <row r="8" spans="1:8">
      <c r="A8" s="28" t="s">
        <v>55</v>
      </c>
      <c r="B8" s="16">
        <v>100</v>
      </c>
      <c r="C8" s="17">
        <v>42846</v>
      </c>
      <c r="D8" s="17">
        <v>42837</v>
      </c>
      <c r="E8" s="17"/>
      <c r="F8" s="17"/>
      <c r="G8" s="1">
        <f t="shared" si="0"/>
        <v>-9</v>
      </c>
      <c r="H8" s="16">
        <f t="shared" si="1"/>
        <v>-900</v>
      </c>
    </row>
    <row r="9" spans="1:8">
      <c r="A9" s="28" t="s">
        <v>56</v>
      </c>
      <c r="B9" s="16">
        <v>130</v>
      </c>
      <c r="C9" s="17">
        <v>42846</v>
      </c>
      <c r="D9" s="17">
        <v>42837</v>
      </c>
      <c r="E9" s="17"/>
      <c r="F9" s="17"/>
      <c r="G9" s="1">
        <f t="shared" si="0"/>
        <v>-9</v>
      </c>
      <c r="H9" s="16">
        <f t="shared" si="1"/>
        <v>-1170</v>
      </c>
    </row>
    <row r="10" spans="1:8">
      <c r="A10" s="28" t="s">
        <v>57</v>
      </c>
      <c r="B10" s="16">
        <v>134.07</v>
      </c>
      <c r="C10" s="17">
        <v>42859</v>
      </c>
      <c r="D10" s="17">
        <v>42837</v>
      </c>
      <c r="E10" s="17"/>
      <c r="F10" s="17"/>
      <c r="G10" s="1">
        <f t="shared" si="0"/>
        <v>-22</v>
      </c>
      <c r="H10" s="16">
        <f t="shared" si="1"/>
        <v>-2949.54</v>
      </c>
    </row>
    <row r="11" spans="1:8">
      <c r="A11" s="28" t="s">
        <v>58</v>
      </c>
      <c r="B11" s="16">
        <v>205</v>
      </c>
      <c r="C11" s="17">
        <v>42861</v>
      </c>
      <c r="D11" s="17">
        <v>42837</v>
      </c>
      <c r="E11" s="17"/>
      <c r="F11" s="17"/>
      <c r="G11" s="1">
        <f t="shared" si="0"/>
        <v>-24</v>
      </c>
      <c r="H11" s="16">
        <f t="shared" si="1"/>
        <v>-4920</v>
      </c>
    </row>
    <row r="12" spans="1:8">
      <c r="A12" s="28" t="s">
        <v>59</v>
      </c>
      <c r="B12" s="16">
        <v>512.5</v>
      </c>
      <c r="C12" s="17">
        <v>42861</v>
      </c>
      <c r="D12" s="17">
        <v>42837</v>
      </c>
      <c r="E12" s="17"/>
      <c r="F12" s="17"/>
      <c r="G12" s="1">
        <f t="shared" si="0"/>
        <v>-24</v>
      </c>
      <c r="H12" s="16">
        <f t="shared" si="1"/>
        <v>-12300</v>
      </c>
    </row>
    <row r="13" spans="1:8">
      <c r="A13" s="28" t="s">
        <v>60</v>
      </c>
      <c r="B13" s="16">
        <v>600</v>
      </c>
      <c r="C13" s="17">
        <v>42862</v>
      </c>
      <c r="D13" s="17">
        <v>42837</v>
      </c>
      <c r="E13" s="17"/>
      <c r="F13" s="17"/>
      <c r="G13" s="1">
        <f t="shared" si="0"/>
        <v>-25</v>
      </c>
      <c r="H13" s="16">
        <f t="shared" si="1"/>
        <v>-15000</v>
      </c>
    </row>
    <row r="14" spans="1:8">
      <c r="A14" s="28" t="s">
        <v>61</v>
      </c>
      <c r="B14" s="16">
        <v>1109.81</v>
      </c>
      <c r="C14" s="17">
        <v>42862</v>
      </c>
      <c r="D14" s="17">
        <v>42837</v>
      </c>
      <c r="E14" s="17"/>
      <c r="F14" s="17"/>
      <c r="G14" s="1">
        <f t="shared" si="0"/>
        <v>-25</v>
      </c>
      <c r="H14" s="16">
        <f t="shared" si="1"/>
        <v>-27745.25</v>
      </c>
    </row>
    <row r="15" spans="1:8">
      <c r="A15" s="28" t="s">
        <v>62</v>
      </c>
      <c r="B15" s="16">
        <v>160</v>
      </c>
      <c r="C15" s="17">
        <v>42865</v>
      </c>
      <c r="D15" s="17">
        <v>42837</v>
      </c>
      <c r="E15" s="17"/>
      <c r="F15" s="17"/>
      <c r="G15" s="1">
        <f t="shared" si="0"/>
        <v>-28</v>
      </c>
      <c r="H15" s="16">
        <f t="shared" si="1"/>
        <v>-4480</v>
      </c>
    </row>
    <row r="16" spans="1:8">
      <c r="A16" s="28" t="s">
        <v>63</v>
      </c>
      <c r="B16" s="16">
        <v>180</v>
      </c>
      <c r="C16" s="17">
        <v>42848</v>
      </c>
      <c r="D16" s="17">
        <v>42837</v>
      </c>
      <c r="E16" s="17"/>
      <c r="F16" s="17"/>
      <c r="G16" s="1">
        <f t="shared" si="0"/>
        <v>-11</v>
      </c>
      <c r="H16" s="16">
        <f t="shared" si="1"/>
        <v>-1980</v>
      </c>
    </row>
    <row r="17" spans="1:8">
      <c r="A17" s="28" t="s">
        <v>64</v>
      </c>
      <c r="B17" s="16">
        <v>20.170000000000002</v>
      </c>
      <c r="C17" s="17">
        <v>42868</v>
      </c>
      <c r="D17" s="17">
        <v>42866</v>
      </c>
      <c r="E17" s="17"/>
      <c r="F17" s="17"/>
      <c r="G17" s="1">
        <f t="shared" si="0"/>
        <v>-2</v>
      </c>
      <c r="H17" s="16">
        <f t="shared" si="1"/>
        <v>-40.340000000000003</v>
      </c>
    </row>
    <row r="18" spans="1:8">
      <c r="A18" s="28" t="s">
        <v>65</v>
      </c>
      <c r="B18" s="16">
        <v>115.98</v>
      </c>
      <c r="C18" s="17">
        <v>42868</v>
      </c>
      <c r="D18" s="17">
        <v>42866</v>
      </c>
      <c r="E18" s="17"/>
      <c r="F18" s="17"/>
      <c r="G18" s="1">
        <f t="shared" si="0"/>
        <v>-2</v>
      </c>
      <c r="H18" s="16">
        <f t="shared" si="1"/>
        <v>-231.96</v>
      </c>
    </row>
    <row r="19" spans="1:8">
      <c r="A19" s="28" t="s">
        <v>66</v>
      </c>
      <c r="B19" s="16">
        <v>150</v>
      </c>
      <c r="C19" s="17">
        <v>42876</v>
      </c>
      <c r="D19" s="17">
        <v>42866</v>
      </c>
      <c r="E19" s="17"/>
      <c r="F19" s="17"/>
      <c r="G19" s="1">
        <f t="shared" si="0"/>
        <v>-10</v>
      </c>
      <c r="H19" s="16">
        <f t="shared" si="1"/>
        <v>-1500</v>
      </c>
    </row>
    <row r="20" spans="1:8">
      <c r="A20" s="28" t="s">
        <v>67</v>
      </c>
      <c r="B20" s="16">
        <v>824.61</v>
      </c>
      <c r="C20" s="17">
        <v>42876</v>
      </c>
      <c r="D20" s="17">
        <v>42866</v>
      </c>
      <c r="E20" s="17"/>
      <c r="F20" s="17"/>
      <c r="G20" s="1">
        <f t="shared" si="0"/>
        <v>-10</v>
      </c>
      <c r="H20" s="16">
        <f t="shared" si="1"/>
        <v>-8246.1</v>
      </c>
    </row>
    <row r="21" spans="1:8">
      <c r="A21" s="28" t="s">
        <v>68</v>
      </c>
      <c r="B21" s="16">
        <v>655.5</v>
      </c>
      <c r="C21" s="17">
        <v>42876</v>
      </c>
      <c r="D21" s="17">
        <v>42866</v>
      </c>
      <c r="E21" s="17"/>
      <c r="F21" s="17"/>
      <c r="G21" s="1">
        <f t="shared" si="0"/>
        <v>-10</v>
      </c>
      <c r="H21" s="16">
        <f t="shared" si="1"/>
        <v>-6555</v>
      </c>
    </row>
    <row r="22" spans="1:8">
      <c r="A22" s="28" t="s">
        <v>69</v>
      </c>
      <c r="B22" s="16">
        <v>770.08</v>
      </c>
      <c r="C22" s="17">
        <v>42876</v>
      </c>
      <c r="D22" s="17">
        <v>42866</v>
      </c>
      <c r="E22" s="17"/>
      <c r="F22" s="17"/>
      <c r="G22" s="1">
        <f t="shared" si="0"/>
        <v>-10</v>
      </c>
      <c r="H22" s="16">
        <f t="shared" si="1"/>
        <v>-7700.8</v>
      </c>
    </row>
    <row r="23" spans="1:8">
      <c r="A23" s="28" t="s">
        <v>70</v>
      </c>
      <c r="B23" s="16">
        <v>958.3</v>
      </c>
      <c r="C23" s="17">
        <v>42876</v>
      </c>
      <c r="D23" s="17">
        <v>42866</v>
      </c>
      <c r="E23" s="17"/>
      <c r="F23" s="17"/>
      <c r="G23" s="1">
        <f t="shared" si="0"/>
        <v>-10</v>
      </c>
      <c r="H23" s="16">
        <f t="shared" si="1"/>
        <v>-9583</v>
      </c>
    </row>
    <row r="24" spans="1:8">
      <c r="A24" s="28" t="s">
        <v>71</v>
      </c>
      <c r="B24" s="16">
        <v>991.54</v>
      </c>
      <c r="C24" s="17">
        <v>42876</v>
      </c>
      <c r="D24" s="17">
        <v>42866</v>
      </c>
      <c r="E24" s="17"/>
      <c r="F24" s="17"/>
      <c r="G24" s="1">
        <f t="shared" si="0"/>
        <v>-10</v>
      </c>
      <c r="H24" s="16">
        <f t="shared" si="1"/>
        <v>-9915.4</v>
      </c>
    </row>
    <row r="25" spans="1:8">
      <c r="A25" s="28" t="s">
        <v>72</v>
      </c>
      <c r="B25" s="16">
        <v>143.62</v>
      </c>
      <c r="C25" s="17">
        <v>42876</v>
      </c>
      <c r="D25" s="17">
        <v>42866</v>
      </c>
      <c r="E25" s="17"/>
      <c r="F25" s="17"/>
      <c r="G25" s="1">
        <f t="shared" si="0"/>
        <v>-10</v>
      </c>
      <c r="H25" s="16">
        <f t="shared" si="1"/>
        <v>-1436.2</v>
      </c>
    </row>
    <row r="26" spans="1:8">
      <c r="A26" s="28" t="s">
        <v>73</v>
      </c>
      <c r="B26" s="16">
        <v>99.78</v>
      </c>
      <c r="C26" s="17">
        <v>42876</v>
      </c>
      <c r="D26" s="17">
        <v>42866</v>
      </c>
      <c r="E26" s="17"/>
      <c r="F26" s="17"/>
      <c r="G26" s="1">
        <f t="shared" si="0"/>
        <v>-10</v>
      </c>
      <c r="H26" s="16">
        <f t="shared" si="1"/>
        <v>-997.8</v>
      </c>
    </row>
    <row r="27" spans="1:8">
      <c r="A27" s="28" t="s">
        <v>74</v>
      </c>
      <c r="B27" s="16">
        <v>143.54</v>
      </c>
      <c r="C27" s="17">
        <v>42876</v>
      </c>
      <c r="D27" s="17">
        <v>42866</v>
      </c>
      <c r="E27" s="17"/>
      <c r="F27" s="17"/>
      <c r="G27" s="1">
        <f t="shared" si="0"/>
        <v>-10</v>
      </c>
      <c r="H27" s="16">
        <f t="shared" si="1"/>
        <v>-1435.3999999999999</v>
      </c>
    </row>
    <row r="28" spans="1:8">
      <c r="A28" s="28" t="s">
        <v>75</v>
      </c>
      <c r="B28" s="16">
        <v>3014.55</v>
      </c>
      <c r="C28" s="17">
        <v>42882</v>
      </c>
      <c r="D28" s="17">
        <v>42866</v>
      </c>
      <c r="E28" s="17"/>
      <c r="F28" s="17"/>
      <c r="G28" s="1">
        <f t="shared" si="0"/>
        <v>-16</v>
      </c>
      <c r="H28" s="16">
        <f t="shared" si="1"/>
        <v>-48232.800000000003</v>
      </c>
    </row>
    <row r="29" spans="1:8">
      <c r="A29" s="28" t="s">
        <v>76</v>
      </c>
      <c r="B29" s="16">
        <v>63</v>
      </c>
      <c r="C29" s="17">
        <v>42890</v>
      </c>
      <c r="D29" s="17">
        <v>42866</v>
      </c>
      <c r="E29" s="17"/>
      <c r="F29" s="17"/>
      <c r="G29" s="1">
        <f t="shared" si="0"/>
        <v>-24</v>
      </c>
      <c r="H29" s="16">
        <f t="shared" si="1"/>
        <v>-1512</v>
      </c>
    </row>
    <row r="30" spans="1:8">
      <c r="A30" s="28" t="s">
        <v>77</v>
      </c>
      <c r="B30" s="16">
        <v>160</v>
      </c>
      <c r="C30" s="17">
        <v>42890</v>
      </c>
      <c r="D30" s="17">
        <v>42866</v>
      </c>
      <c r="E30" s="17"/>
      <c r="F30" s="17"/>
      <c r="G30" s="1">
        <f t="shared" si="0"/>
        <v>-24</v>
      </c>
      <c r="H30" s="16">
        <f t="shared" si="1"/>
        <v>-3840</v>
      </c>
    </row>
    <row r="31" spans="1:8">
      <c r="A31" s="28" t="s">
        <v>78</v>
      </c>
      <c r="B31" s="16">
        <v>150</v>
      </c>
      <c r="C31" s="17">
        <v>42895</v>
      </c>
      <c r="D31" s="17">
        <v>42866</v>
      </c>
      <c r="E31" s="17"/>
      <c r="F31" s="17"/>
      <c r="G31" s="1">
        <f t="shared" si="0"/>
        <v>-29</v>
      </c>
      <c r="H31" s="16">
        <f t="shared" si="1"/>
        <v>-4350</v>
      </c>
    </row>
    <row r="32" spans="1:8">
      <c r="A32" s="28" t="s">
        <v>79</v>
      </c>
      <c r="B32" s="16">
        <v>1445.56</v>
      </c>
      <c r="C32" s="17">
        <v>42895</v>
      </c>
      <c r="D32" s="17">
        <v>42866</v>
      </c>
      <c r="E32" s="17"/>
      <c r="F32" s="17"/>
      <c r="G32" s="1">
        <f t="shared" si="0"/>
        <v>-29</v>
      </c>
      <c r="H32" s="16">
        <f t="shared" si="1"/>
        <v>-41921.24</v>
      </c>
    </row>
    <row r="33" spans="1:8">
      <c r="A33" s="28" t="s">
        <v>80</v>
      </c>
      <c r="B33" s="16">
        <v>5209</v>
      </c>
      <c r="C33" s="17">
        <v>42890</v>
      </c>
      <c r="D33" s="17">
        <v>42885</v>
      </c>
      <c r="E33" s="17"/>
      <c r="F33" s="17"/>
      <c r="G33" s="1">
        <f t="shared" si="0"/>
        <v>-5</v>
      </c>
      <c r="H33" s="16">
        <f t="shared" si="1"/>
        <v>-26045</v>
      </c>
    </row>
    <row r="34" spans="1:8">
      <c r="A34" s="28" t="s">
        <v>81</v>
      </c>
      <c r="B34" s="16">
        <v>4922</v>
      </c>
      <c r="C34" s="17">
        <v>42902</v>
      </c>
      <c r="D34" s="17">
        <v>42885</v>
      </c>
      <c r="E34" s="17"/>
      <c r="F34" s="17"/>
      <c r="G34" s="1">
        <f t="shared" si="0"/>
        <v>-17</v>
      </c>
      <c r="H34" s="16">
        <f t="shared" si="1"/>
        <v>-83674</v>
      </c>
    </row>
    <row r="35" spans="1:8">
      <c r="A35" s="28" t="s">
        <v>82</v>
      </c>
      <c r="B35" s="16">
        <v>4968</v>
      </c>
      <c r="C35" s="17">
        <v>42910</v>
      </c>
      <c r="D35" s="17">
        <v>42885</v>
      </c>
      <c r="E35" s="17"/>
      <c r="F35" s="17"/>
      <c r="G35" s="1">
        <f t="shared" si="0"/>
        <v>-25</v>
      </c>
      <c r="H35" s="16">
        <f t="shared" si="1"/>
        <v>-124200</v>
      </c>
    </row>
    <row r="36" spans="1:8">
      <c r="A36" s="28" t="s">
        <v>83</v>
      </c>
      <c r="B36" s="16">
        <v>56.69</v>
      </c>
      <c r="C36" s="17">
        <v>42910</v>
      </c>
      <c r="D36" s="17">
        <v>42885</v>
      </c>
      <c r="E36" s="17"/>
      <c r="F36" s="17"/>
      <c r="G36" s="1">
        <f t="shared" si="0"/>
        <v>-25</v>
      </c>
      <c r="H36" s="16">
        <f t="shared" si="1"/>
        <v>-1417.25</v>
      </c>
    </row>
    <row r="37" spans="1:8">
      <c r="A37" s="28" t="s">
        <v>84</v>
      </c>
      <c r="B37" s="16">
        <v>148.71</v>
      </c>
      <c r="C37" s="17">
        <v>42910</v>
      </c>
      <c r="D37" s="17">
        <v>42885</v>
      </c>
      <c r="E37" s="17"/>
      <c r="F37" s="17"/>
      <c r="G37" s="1">
        <f t="shared" si="0"/>
        <v>-25</v>
      </c>
      <c r="H37" s="16">
        <f t="shared" si="1"/>
        <v>-3717.75</v>
      </c>
    </row>
    <row r="38" spans="1:8">
      <c r="A38" s="28" t="s">
        <v>85</v>
      </c>
      <c r="B38" s="16">
        <v>1560</v>
      </c>
      <c r="C38" s="17">
        <v>42910</v>
      </c>
      <c r="D38" s="17">
        <v>42885</v>
      </c>
      <c r="E38" s="17"/>
      <c r="F38" s="17"/>
      <c r="G38" s="1">
        <f t="shared" si="0"/>
        <v>-25</v>
      </c>
      <c r="H38" s="16">
        <f t="shared" si="1"/>
        <v>-39000</v>
      </c>
    </row>
    <row r="39" spans="1:8">
      <c r="A39" s="28" t="s">
        <v>86</v>
      </c>
      <c r="B39" s="16">
        <v>62.97</v>
      </c>
      <c r="C39" s="17">
        <v>42914</v>
      </c>
      <c r="D39" s="17">
        <v>42885</v>
      </c>
      <c r="E39" s="17"/>
      <c r="F39" s="17"/>
      <c r="G39" s="1">
        <f t="shared" si="0"/>
        <v>-29</v>
      </c>
      <c r="H39" s="16">
        <f t="shared" si="1"/>
        <v>-1826.1299999999999</v>
      </c>
    </row>
    <row r="40" spans="1:8">
      <c r="A40" s="28" t="s">
        <v>87</v>
      </c>
      <c r="B40" s="16">
        <v>145</v>
      </c>
      <c r="C40" s="17">
        <v>42914</v>
      </c>
      <c r="D40" s="17">
        <v>42885</v>
      </c>
      <c r="E40" s="17"/>
      <c r="F40" s="17"/>
      <c r="G40" s="1">
        <f t="shared" si="0"/>
        <v>-29</v>
      </c>
      <c r="H40" s="16">
        <f t="shared" si="1"/>
        <v>-4205</v>
      </c>
    </row>
    <row r="41" spans="1:8">
      <c r="A41" s="28" t="s">
        <v>88</v>
      </c>
      <c r="B41" s="16">
        <v>250</v>
      </c>
      <c r="C41" s="17">
        <v>42914</v>
      </c>
      <c r="D41" s="17">
        <v>42885</v>
      </c>
      <c r="E41" s="17"/>
      <c r="F41" s="17"/>
      <c r="G41" s="1">
        <f t="shared" si="0"/>
        <v>-29</v>
      </c>
      <c r="H41" s="16">
        <f t="shared" si="1"/>
        <v>-7250</v>
      </c>
    </row>
    <row r="42" spans="1:8">
      <c r="A42" s="28" t="s">
        <v>89</v>
      </c>
      <c r="B42" s="16">
        <v>136.15</v>
      </c>
      <c r="C42" s="17">
        <v>42917</v>
      </c>
      <c r="D42" s="17">
        <v>42894</v>
      </c>
      <c r="E42" s="17"/>
      <c r="F42" s="17"/>
      <c r="G42" s="1">
        <f t="shared" si="0"/>
        <v>-23</v>
      </c>
      <c r="H42" s="16">
        <f t="shared" si="1"/>
        <v>-3131.4500000000003</v>
      </c>
    </row>
    <row r="43" spans="1:8">
      <c r="A43" s="28" t="s">
        <v>90</v>
      </c>
      <c r="B43" s="16">
        <v>1486</v>
      </c>
      <c r="C43" s="17">
        <v>42917</v>
      </c>
      <c r="D43" s="17">
        <v>42894</v>
      </c>
      <c r="E43" s="17"/>
      <c r="F43" s="17"/>
      <c r="G43" s="1">
        <f t="shared" si="0"/>
        <v>-23</v>
      </c>
      <c r="H43" s="16">
        <f t="shared" si="1"/>
        <v>-34178</v>
      </c>
    </row>
    <row r="44" spans="1:8">
      <c r="A44" s="28" t="s">
        <v>91</v>
      </c>
      <c r="B44" s="16">
        <v>79.83</v>
      </c>
      <c r="C44" s="17">
        <v>42921</v>
      </c>
      <c r="D44" s="17">
        <v>42894</v>
      </c>
      <c r="E44" s="17"/>
      <c r="F44" s="17"/>
      <c r="G44" s="1">
        <f t="shared" si="0"/>
        <v>-27</v>
      </c>
      <c r="H44" s="16">
        <f t="shared" si="1"/>
        <v>-2155.41</v>
      </c>
    </row>
    <row r="45" spans="1:8">
      <c r="A45" s="28" t="s">
        <v>92</v>
      </c>
      <c r="B45" s="16">
        <v>1416.2</v>
      </c>
      <c r="C45" s="17">
        <v>42922</v>
      </c>
      <c r="D45" s="17">
        <v>42894</v>
      </c>
      <c r="E45" s="17"/>
      <c r="F45" s="17"/>
      <c r="G45" s="1">
        <f t="shared" si="0"/>
        <v>-28</v>
      </c>
      <c r="H45" s="16">
        <f t="shared" si="1"/>
        <v>-39653.599999999999</v>
      </c>
    </row>
    <row r="46" spans="1:8">
      <c r="A46" s="28" t="s">
        <v>93</v>
      </c>
      <c r="B46" s="16">
        <v>805.85</v>
      </c>
      <c r="C46" s="17">
        <v>42922</v>
      </c>
      <c r="D46" s="17">
        <v>42894</v>
      </c>
      <c r="E46" s="17"/>
      <c r="F46" s="17"/>
      <c r="G46" s="1">
        <f t="shared" si="0"/>
        <v>-28</v>
      </c>
      <c r="H46" s="16">
        <f t="shared" si="1"/>
        <v>-22563.8</v>
      </c>
    </row>
    <row r="47" spans="1:8">
      <c r="A47" s="28" t="s">
        <v>94</v>
      </c>
      <c r="B47" s="16">
        <v>450</v>
      </c>
      <c r="C47" s="17">
        <v>42924</v>
      </c>
      <c r="D47" s="17">
        <v>42894</v>
      </c>
      <c r="E47" s="17"/>
      <c r="F47" s="17"/>
      <c r="G47" s="1">
        <f t="shared" si="0"/>
        <v>-30</v>
      </c>
      <c r="H47" s="16">
        <f t="shared" si="1"/>
        <v>-13500</v>
      </c>
    </row>
    <row r="48" spans="1:8">
      <c r="A48" s="28" t="s">
        <v>95</v>
      </c>
      <c r="B48" s="16">
        <v>280.13</v>
      </c>
      <c r="C48" s="17">
        <v>42930</v>
      </c>
      <c r="D48" s="17">
        <v>42907</v>
      </c>
      <c r="E48" s="17"/>
      <c r="F48" s="17"/>
      <c r="G48" s="1">
        <f t="shared" si="0"/>
        <v>-23</v>
      </c>
      <c r="H48" s="16">
        <f t="shared" si="1"/>
        <v>-6442.99</v>
      </c>
    </row>
    <row r="49" spans="1:8">
      <c r="A49" s="28" t="s">
        <v>96</v>
      </c>
      <c r="B49" s="16">
        <v>176.94</v>
      </c>
      <c r="C49" s="17">
        <v>42930</v>
      </c>
      <c r="D49" s="17">
        <v>42907</v>
      </c>
      <c r="E49" s="17"/>
      <c r="F49" s="17"/>
      <c r="G49" s="1">
        <f t="shared" si="0"/>
        <v>-23</v>
      </c>
      <c r="H49" s="16">
        <f t="shared" si="1"/>
        <v>-4069.62</v>
      </c>
    </row>
    <row r="50" spans="1:8">
      <c r="A50" s="28" t="s">
        <v>97</v>
      </c>
      <c r="B50" s="16">
        <v>1100</v>
      </c>
      <c r="C50" s="17">
        <v>42930</v>
      </c>
      <c r="D50" s="17">
        <v>42907</v>
      </c>
      <c r="E50" s="17"/>
      <c r="F50" s="17"/>
      <c r="G50" s="1">
        <f t="shared" si="0"/>
        <v>-23</v>
      </c>
      <c r="H50" s="16">
        <f t="shared" si="1"/>
        <v>-25300</v>
      </c>
    </row>
    <row r="51" spans="1:8">
      <c r="A51" s="28" t="s">
        <v>98</v>
      </c>
      <c r="B51" s="16">
        <v>47.95</v>
      </c>
      <c r="C51" s="17">
        <v>42930</v>
      </c>
      <c r="D51" s="17">
        <v>42907</v>
      </c>
      <c r="E51" s="17"/>
      <c r="F51" s="17"/>
      <c r="G51" s="1">
        <f t="shared" si="0"/>
        <v>-23</v>
      </c>
      <c r="H51" s="16">
        <f t="shared" si="1"/>
        <v>-1102.8500000000001</v>
      </c>
    </row>
    <row r="52" spans="1:8">
      <c r="A52" s="28" t="s">
        <v>99</v>
      </c>
      <c r="B52" s="16">
        <v>4680</v>
      </c>
      <c r="C52" s="17">
        <v>42932</v>
      </c>
      <c r="D52" s="17">
        <v>42907</v>
      </c>
      <c r="E52" s="17"/>
      <c r="F52" s="17"/>
      <c r="G52" s="1">
        <f t="shared" si="0"/>
        <v>-25</v>
      </c>
      <c r="H52" s="16">
        <f t="shared" si="1"/>
        <v>-117000</v>
      </c>
    </row>
    <row r="53" spans="1:8">
      <c r="A53" s="28" t="s">
        <v>100</v>
      </c>
      <c r="B53" s="16">
        <v>1500</v>
      </c>
      <c r="C53" s="17">
        <v>42932</v>
      </c>
      <c r="D53" s="17">
        <v>42907</v>
      </c>
      <c r="E53" s="17"/>
      <c r="F53" s="17"/>
      <c r="G53" s="1">
        <f t="shared" si="0"/>
        <v>-25</v>
      </c>
      <c r="H53" s="16">
        <f t="shared" si="1"/>
        <v>-37500</v>
      </c>
    </row>
    <row r="54" spans="1:8">
      <c r="A54" s="28" t="s">
        <v>101</v>
      </c>
      <c r="B54" s="16">
        <v>1600</v>
      </c>
      <c r="C54" s="17">
        <v>42937</v>
      </c>
      <c r="D54" s="17">
        <v>42907</v>
      </c>
      <c r="E54" s="17"/>
      <c r="F54" s="17"/>
      <c r="G54" s="1">
        <f t="shared" si="0"/>
        <v>-30</v>
      </c>
      <c r="H54" s="16">
        <f t="shared" si="1"/>
        <v>-48000</v>
      </c>
    </row>
    <row r="55" spans="1:8">
      <c r="A55" s="28" t="s">
        <v>102</v>
      </c>
      <c r="B55" s="16">
        <v>215</v>
      </c>
      <c r="C55" s="17">
        <v>42937</v>
      </c>
      <c r="D55" s="17">
        <v>42907</v>
      </c>
      <c r="E55" s="17"/>
      <c r="F55" s="17"/>
      <c r="G55" s="1">
        <f t="shared" si="0"/>
        <v>-30</v>
      </c>
      <c r="H55" s="16">
        <f t="shared" si="1"/>
        <v>-6450</v>
      </c>
    </row>
    <row r="56" spans="1:8">
      <c r="A56" s="28" t="s">
        <v>103</v>
      </c>
      <c r="B56" s="16">
        <v>4852.2700000000004</v>
      </c>
      <c r="C56" s="17">
        <v>42937</v>
      </c>
      <c r="D56" s="17">
        <v>42907</v>
      </c>
      <c r="E56" s="17"/>
      <c r="F56" s="17"/>
      <c r="G56" s="1">
        <f t="shared" si="0"/>
        <v>-30</v>
      </c>
      <c r="H56" s="16">
        <f t="shared" si="1"/>
        <v>-145568.1</v>
      </c>
    </row>
    <row r="57" spans="1:8">
      <c r="A57" s="28" t="s">
        <v>104</v>
      </c>
      <c r="B57" s="16">
        <v>112.78</v>
      </c>
      <c r="C57" s="17">
        <v>42937</v>
      </c>
      <c r="D57" s="17">
        <v>42907</v>
      </c>
      <c r="E57" s="17"/>
      <c r="F57" s="17"/>
      <c r="G57" s="1">
        <f t="shared" si="0"/>
        <v>-30</v>
      </c>
      <c r="H57" s="16">
        <f t="shared" si="1"/>
        <v>-3383.4</v>
      </c>
    </row>
    <row r="58" spans="1:8">
      <c r="A58" s="28" t="s">
        <v>105</v>
      </c>
      <c r="B58" s="16">
        <v>143.68</v>
      </c>
      <c r="C58" s="17">
        <v>42937</v>
      </c>
      <c r="D58" s="17">
        <v>42907</v>
      </c>
      <c r="E58" s="17"/>
      <c r="F58" s="17"/>
      <c r="G58" s="1">
        <f t="shared" si="0"/>
        <v>-30</v>
      </c>
      <c r="H58" s="16">
        <f t="shared" si="1"/>
        <v>-4310.4000000000005</v>
      </c>
    </row>
    <row r="59" spans="1:8">
      <c r="A59" s="28" t="s">
        <v>106</v>
      </c>
      <c r="B59" s="16">
        <v>143.6</v>
      </c>
      <c r="C59" s="17">
        <v>42937</v>
      </c>
      <c r="D59" s="17">
        <v>42907</v>
      </c>
      <c r="E59" s="17"/>
      <c r="F59" s="17"/>
      <c r="G59" s="1">
        <f t="shared" si="0"/>
        <v>-30</v>
      </c>
      <c r="H59" s="16">
        <f t="shared" si="1"/>
        <v>-4308</v>
      </c>
    </row>
    <row r="60" spans="1:8">
      <c r="A60" s="28" t="s">
        <v>107</v>
      </c>
      <c r="B60" s="16">
        <v>820</v>
      </c>
      <c r="C60" s="17">
        <v>42937</v>
      </c>
      <c r="D60" s="17">
        <v>42907</v>
      </c>
      <c r="E60" s="17"/>
      <c r="F60" s="17"/>
      <c r="G60" s="1">
        <f t="shared" si="0"/>
        <v>-30</v>
      </c>
      <c r="H60" s="16">
        <f t="shared" si="1"/>
        <v>-24600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tabSelected="1" topLeftCell="A4"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19960.849999999995</v>
      </c>
      <c r="C1">
        <f>COUNTA(A4:A203)</f>
        <v>24</v>
      </c>
      <c r="G1" s="20">
        <f>IF(B1&lt;&gt;0,H1/B1,0)</f>
        <v>-22.402284471853658</v>
      </c>
      <c r="H1" s="19">
        <f>SUM(H4:H195)</f>
        <v>-447168.64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108</v>
      </c>
      <c r="B4" s="16">
        <v>600</v>
      </c>
      <c r="C4" s="17">
        <v>42962</v>
      </c>
      <c r="D4" s="17">
        <v>42922</v>
      </c>
      <c r="E4" s="17"/>
      <c r="F4" s="17"/>
      <c r="G4" s="1">
        <f>D4-C4-(F4-E4)</f>
        <v>-40</v>
      </c>
      <c r="H4" s="16">
        <f>B4*G4</f>
        <v>-24000</v>
      </c>
    </row>
    <row r="5" spans="1:8">
      <c r="A5" s="28" t="s">
        <v>109</v>
      </c>
      <c r="B5" s="16">
        <v>1109.81</v>
      </c>
      <c r="C5" s="17">
        <v>42932</v>
      </c>
      <c r="D5" s="17">
        <v>42922</v>
      </c>
      <c r="E5" s="17"/>
      <c r="F5" s="17"/>
      <c r="G5" s="1">
        <f t="shared" ref="G5:G68" si="0">D5-C5-(F5-E5)</f>
        <v>-10</v>
      </c>
      <c r="H5" s="16">
        <f t="shared" ref="H5:H68" si="1">B5*G5</f>
        <v>-11098.099999999999</v>
      </c>
    </row>
    <row r="6" spans="1:8">
      <c r="A6" s="28" t="s">
        <v>110</v>
      </c>
      <c r="B6" s="16">
        <v>340</v>
      </c>
      <c r="C6" s="17">
        <v>42945</v>
      </c>
      <c r="D6" s="17">
        <v>42922</v>
      </c>
      <c r="E6" s="17"/>
      <c r="F6" s="17"/>
      <c r="G6" s="1">
        <f t="shared" si="0"/>
        <v>-23</v>
      </c>
      <c r="H6" s="16">
        <f t="shared" si="1"/>
        <v>-7820</v>
      </c>
    </row>
    <row r="7" spans="1:8">
      <c r="A7" s="28" t="s">
        <v>111</v>
      </c>
      <c r="B7" s="16">
        <v>182.7</v>
      </c>
      <c r="C7" s="17">
        <v>42945</v>
      </c>
      <c r="D7" s="17">
        <v>42922</v>
      </c>
      <c r="E7" s="17"/>
      <c r="F7" s="17"/>
      <c r="G7" s="1">
        <f t="shared" si="0"/>
        <v>-23</v>
      </c>
      <c r="H7" s="16">
        <f t="shared" si="1"/>
        <v>-4202.0999999999995</v>
      </c>
    </row>
    <row r="8" spans="1:8">
      <c r="A8" s="28" t="s">
        <v>112</v>
      </c>
      <c r="B8" s="16">
        <v>16.16</v>
      </c>
      <c r="C8" s="17">
        <v>42950</v>
      </c>
      <c r="D8" s="17">
        <v>42922</v>
      </c>
      <c r="E8" s="17"/>
      <c r="F8" s="17"/>
      <c r="G8" s="1">
        <f t="shared" si="0"/>
        <v>-28</v>
      </c>
      <c r="H8" s="16">
        <f t="shared" si="1"/>
        <v>-452.48</v>
      </c>
    </row>
    <row r="9" spans="1:8">
      <c r="A9" s="28" t="s">
        <v>113</v>
      </c>
      <c r="B9" s="16">
        <v>332.9</v>
      </c>
      <c r="C9" s="17">
        <v>42950</v>
      </c>
      <c r="D9" s="17">
        <v>42922</v>
      </c>
      <c r="E9" s="17"/>
      <c r="F9" s="17"/>
      <c r="G9" s="1">
        <f t="shared" si="0"/>
        <v>-28</v>
      </c>
      <c r="H9" s="16">
        <f t="shared" si="1"/>
        <v>-9321.1999999999989</v>
      </c>
    </row>
    <row r="10" spans="1:8">
      <c r="A10" s="28" t="s">
        <v>114</v>
      </c>
      <c r="B10" s="16">
        <v>214.98</v>
      </c>
      <c r="C10" s="17">
        <v>42951</v>
      </c>
      <c r="D10" s="17">
        <v>42922</v>
      </c>
      <c r="E10" s="17"/>
      <c r="F10" s="17"/>
      <c r="G10" s="1">
        <f t="shared" si="0"/>
        <v>-29</v>
      </c>
      <c r="H10" s="16">
        <f t="shared" si="1"/>
        <v>-6234.42</v>
      </c>
    </row>
    <row r="11" spans="1:8">
      <c r="A11" s="28" t="s">
        <v>115</v>
      </c>
      <c r="B11" s="16">
        <v>144.9</v>
      </c>
      <c r="C11" s="17">
        <v>42951</v>
      </c>
      <c r="D11" s="17">
        <v>42922</v>
      </c>
      <c r="E11" s="17"/>
      <c r="F11" s="17"/>
      <c r="G11" s="1">
        <f t="shared" si="0"/>
        <v>-29</v>
      </c>
      <c r="H11" s="16">
        <f t="shared" si="1"/>
        <v>-4202.1000000000004</v>
      </c>
    </row>
    <row r="12" spans="1:8">
      <c r="A12" s="28" t="s">
        <v>116</v>
      </c>
      <c r="B12" s="16">
        <v>907.44</v>
      </c>
      <c r="C12" s="17">
        <v>42951</v>
      </c>
      <c r="D12" s="17">
        <v>42922</v>
      </c>
      <c r="E12" s="17"/>
      <c r="F12" s="17"/>
      <c r="G12" s="1">
        <f t="shared" si="0"/>
        <v>-29</v>
      </c>
      <c r="H12" s="16">
        <f t="shared" si="1"/>
        <v>-26315.760000000002</v>
      </c>
    </row>
    <row r="13" spans="1:8">
      <c r="A13" s="28" t="s">
        <v>117</v>
      </c>
      <c r="B13" s="16">
        <v>1900.43</v>
      </c>
      <c r="C13" s="17">
        <v>42946</v>
      </c>
      <c r="D13" s="17">
        <v>42922</v>
      </c>
      <c r="E13" s="17"/>
      <c r="F13" s="17"/>
      <c r="G13" s="1">
        <f t="shared" si="0"/>
        <v>-24</v>
      </c>
      <c r="H13" s="16">
        <f t="shared" si="1"/>
        <v>-45610.32</v>
      </c>
    </row>
    <row r="14" spans="1:8">
      <c r="A14" s="28" t="s">
        <v>118</v>
      </c>
      <c r="B14" s="16">
        <v>2971.83</v>
      </c>
      <c r="C14" s="17">
        <v>42946</v>
      </c>
      <c r="D14" s="17">
        <v>42922</v>
      </c>
      <c r="E14" s="17"/>
      <c r="F14" s="17"/>
      <c r="G14" s="1">
        <f t="shared" si="0"/>
        <v>-24</v>
      </c>
      <c r="H14" s="16">
        <f t="shared" si="1"/>
        <v>-71323.92</v>
      </c>
    </row>
    <row r="15" spans="1:8">
      <c r="A15" s="28" t="s">
        <v>119</v>
      </c>
      <c r="B15" s="16">
        <v>4770</v>
      </c>
      <c r="C15" s="17">
        <v>42951</v>
      </c>
      <c r="D15" s="17">
        <v>42937</v>
      </c>
      <c r="E15" s="17"/>
      <c r="F15" s="17"/>
      <c r="G15" s="1">
        <f t="shared" si="0"/>
        <v>-14</v>
      </c>
      <c r="H15" s="16">
        <f t="shared" si="1"/>
        <v>-66780</v>
      </c>
    </row>
    <row r="16" spans="1:8">
      <c r="A16" s="28" t="s">
        <v>120</v>
      </c>
      <c r="B16" s="16">
        <v>5696.19</v>
      </c>
      <c r="C16" s="17">
        <v>42964</v>
      </c>
      <c r="D16" s="17">
        <v>42937</v>
      </c>
      <c r="E16" s="17"/>
      <c r="F16" s="17"/>
      <c r="G16" s="1">
        <f t="shared" si="0"/>
        <v>-27</v>
      </c>
      <c r="H16" s="16">
        <f t="shared" si="1"/>
        <v>-153797.12999999998</v>
      </c>
    </row>
    <row r="17" spans="1:8">
      <c r="A17" s="28" t="s">
        <v>121</v>
      </c>
      <c r="B17" s="16">
        <v>15.97</v>
      </c>
      <c r="C17" s="17">
        <v>42964</v>
      </c>
      <c r="D17" s="17">
        <v>42937</v>
      </c>
      <c r="E17" s="17"/>
      <c r="F17" s="17"/>
      <c r="G17" s="1">
        <f t="shared" si="0"/>
        <v>-27</v>
      </c>
      <c r="H17" s="16">
        <f t="shared" si="1"/>
        <v>-431.19</v>
      </c>
    </row>
    <row r="18" spans="1:8">
      <c r="A18" s="28" t="s">
        <v>122</v>
      </c>
      <c r="B18" s="16">
        <v>63</v>
      </c>
      <c r="C18" s="17">
        <v>42953</v>
      </c>
      <c r="D18" s="17">
        <v>42937</v>
      </c>
      <c r="E18" s="17"/>
      <c r="F18" s="17"/>
      <c r="G18" s="1">
        <f t="shared" si="0"/>
        <v>-16</v>
      </c>
      <c r="H18" s="16">
        <f t="shared" si="1"/>
        <v>-1008</v>
      </c>
    </row>
    <row r="19" spans="1:8">
      <c r="A19" s="28" t="s">
        <v>123</v>
      </c>
      <c r="B19" s="16">
        <v>51.42</v>
      </c>
      <c r="C19" s="17">
        <v>42953</v>
      </c>
      <c r="D19" s="17">
        <v>42937</v>
      </c>
      <c r="E19" s="17"/>
      <c r="F19" s="17"/>
      <c r="G19" s="1">
        <f t="shared" si="0"/>
        <v>-16</v>
      </c>
      <c r="H19" s="16">
        <f t="shared" si="1"/>
        <v>-822.72</v>
      </c>
    </row>
    <row r="20" spans="1:8">
      <c r="A20" s="28" t="s">
        <v>124</v>
      </c>
      <c r="B20" s="16">
        <v>143.62</v>
      </c>
      <c r="C20" s="17">
        <v>43009</v>
      </c>
      <c r="D20" s="17">
        <v>42992</v>
      </c>
      <c r="E20" s="17"/>
      <c r="F20" s="17"/>
      <c r="G20" s="1">
        <f t="shared" si="0"/>
        <v>-17</v>
      </c>
      <c r="H20" s="16">
        <f t="shared" si="1"/>
        <v>-2441.54</v>
      </c>
    </row>
    <row r="21" spans="1:8">
      <c r="A21" s="28" t="s">
        <v>125</v>
      </c>
      <c r="B21" s="16">
        <v>28.53</v>
      </c>
      <c r="C21" s="17">
        <v>43021</v>
      </c>
      <c r="D21" s="17">
        <v>42992</v>
      </c>
      <c r="E21" s="17"/>
      <c r="F21" s="17"/>
      <c r="G21" s="1">
        <f t="shared" si="0"/>
        <v>-29</v>
      </c>
      <c r="H21" s="16">
        <f t="shared" si="1"/>
        <v>-827.37</v>
      </c>
    </row>
    <row r="22" spans="1:8">
      <c r="A22" s="28" t="s">
        <v>126</v>
      </c>
      <c r="B22" s="16">
        <v>33.409999999999997</v>
      </c>
      <c r="C22" s="17">
        <v>43021</v>
      </c>
      <c r="D22" s="17">
        <v>42992</v>
      </c>
      <c r="E22" s="17"/>
      <c r="F22" s="17"/>
      <c r="G22" s="1">
        <f t="shared" si="0"/>
        <v>-29</v>
      </c>
      <c r="H22" s="16">
        <f t="shared" si="1"/>
        <v>-968.88999999999987</v>
      </c>
    </row>
    <row r="23" spans="1:8">
      <c r="A23" s="28" t="s">
        <v>127</v>
      </c>
      <c r="B23" s="16">
        <v>62.28</v>
      </c>
      <c r="C23" s="17">
        <v>43021</v>
      </c>
      <c r="D23" s="17">
        <v>42992</v>
      </c>
      <c r="E23" s="17"/>
      <c r="F23" s="17"/>
      <c r="G23" s="1">
        <f t="shared" si="0"/>
        <v>-29</v>
      </c>
      <c r="H23" s="16">
        <f t="shared" si="1"/>
        <v>-1806.1200000000001</v>
      </c>
    </row>
    <row r="24" spans="1:8">
      <c r="A24" s="28" t="s">
        <v>128</v>
      </c>
      <c r="B24" s="16">
        <v>57.96</v>
      </c>
      <c r="C24" s="17">
        <v>43021</v>
      </c>
      <c r="D24" s="17">
        <v>42992</v>
      </c>
      <c r="E24" s="17"/>
      <c r="F24" s="17"/>
      <c r="G24" s="1">
        <f t="shared" si="0"/>
        <v>-29</v>
      </c>
      <c r="H24" s="16">
        <f t="shared" si="1"/>
        <v>-1680.84</v>
      </c>
    </row>
    <row r="25" spans="1:8">
      <c r="A25" s="28" t="s">
        <v>129</v>
      </c>
      <c r="B25" s="16">
        <v>143.54</v>
      </c>
      <c r="C25" s="17">
        <v>43009</v>
      </c>
      <c r="D25" s="17">
        <v>42992</v>
      </c>
      <c r="E25" s="17"/>
      <c r="F25" s="17"/>
      <c r="G25" s="1">
        <f t="shared" si="0"/>
        <v>-17</v>
      </c>
      <c r="H25" s="16">
        <f t="shared" si="1"/>
        <v>-2440.1799999999998</v>
      </c>
    </row>
    <row r="26" spans="1:8">
      <c r="A26" s="28" t="s">
        <v>130</v>
      </c>
      <c r="B26" s="16">
        <v>110.78</v>
      </c>
      <c r="C26" s="17">
        <v>43009</v>
      </c>
      <c r="D26" s="17">
        <v>42992</v>
      </c>
      <c r="E26" s="17"/>
      <c r="F26" s="17"/>
      <c r="G26" s="1">
        <f t="shared" si="0"/>
        <v>-17</v>
      </c>
      <c r="H26" s="16">
        <f t="shared" si="1"/>
        <v>-1883.26</v>
      </c>
    </row>
    <row r="27" spans="1:8">
      <c r="A27" s="28" t="s">
        <v>131</v>
      </c>
      <c r="B27" s="16">
        <v>63</v>
      </c>
      <c r="C27" s="17">
        <v>43019</v>
      </c>
      <c r="D27" s="17">
        <v>42992</v>
      </c>
      <c r="E27" s="17"/>
      <c r="F27" s="17"/>
      <c r="G27" s="1">
        <f t="shared" si="0"/>
        <v>-27</v>
      </c>
      <c r="H27" s="16">
        <f t="shared" si="1"/>
        <v>-1701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2017-10-23T10:10:05Z</dcterms:modified>
</cp:coreProperties>
</file>